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AG\03-Conseil municipal\Conseils municipaux\Mandat 2020-2026\Délibérations\2021\13 octobre\"/>
    </mc:Choice>
  </mc:AlternateContent>
  <xr:revisionPtr revIDLastSave="0" documentId="8_{1783F87B-10F1-4786-9B7C-4BD7180E61BB}" xr6:coauthVersionLast="47" xr6:coauthVersionMax="47" xr10:uidLastSave="{00000000-0000-0000-0000-000000000000}"/>
  <bookViews>
    <workbookView xWindow="20370" yWindow="-120" windowWidth="29040" windowHeight="15840" activeTab="1" xr2:uid="{32E2CAD1-0D07-4531-8A86-398006960B90}"/>
  </bookViews>
  <sheets>
    <sheet name="TARIFS GOLF" sheetId="1" r:id="rId1"/>
    <sheet name="TARIFS ACADEMIE" sheetId="3" r:id="rId2"/>
  </sheets>
  <definedNames>
    <definedName name="_xlnm.Print_Area" localSheetId="1">'TARIFS ACADEMIE'!$B$1:$I$40</definedName>
    <definedName name="_xlnm.Print_Area" localSheetId="0">'TARIFS GOLF'!$A$1:$G$76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8" i="1" l="1"/>
  <c r="F67" i="1"/>
  <c r="F22" i="1"/>
  <c r="H34" i="3"/>
  <c r="H14" i="3"/>
  <c r="H13" i="3"/>
  <c r="H12" i="3"/>
  <c r="H27" i="3"/>
  <c r="H26" i="3"/>
  <c r="H25" i="3"/>
  <c r="H24" i="3"/>
  <c r="H15" i="3"/>
  <c r="F25" i="1"/>
  <c r="F52" i="1"/>
  <c r="F76" i="1"/>
  <c r="G75" i="1"/>
  <c r="G74" i="1"/>
  <c r="F74" i="1" s="1"/>
  <c r="G19" i="1"/>
  <c r="G9" i="1"/>
  <c r="F23" i="1" s="1"/>
  <c r="F28" i="1"/>
  <c r="G13" i="1"/>
  <c r="F13" i="1" s="1"/>
  <c r="F73" i="1"/>
  <c r="F55" i="1"/>
  <c r="F54" i="1"/>
  <c r="F53" i="1"/>
  <c r="F30" i="1"/>
  <c r="F20" i="1"/>
  <c r="F18" i="1"/>
  <c r="F12" i="1"/>
  <c r="F11" i="1"/>
  <c r="F10" i="1"/>
  <c r="F8" i="1"/>
  <c r="F31" i="1" l="1"/>
  <c r="F26" i="1"/>
  <c r="F75" i="1"/>
  <c r="F9" i="1"/>
  <c r="F19" i="1"/>
  <c r="F29" i="1"/>
</calcChain>
</file>

<file path=xl/sharedStrings.xml><?xml version="1.0" encoding="utf-8"?>
<sst xmlns="http://schemas.openxmlformats.org/spreadsheetml/2006/main" count="215" uniqueCount="141">
  <si>
    <t>ABONNEMENT</t>
  </si>
  <si>
    <t>1 AN</t>
  </si>
  <si>
    <t>TEMPS COMPLET, 7 jours sur 7 jours  (dénomée MONO GOLF 7/7)</t>
  </si>
  <si>
    <t>Adulte (incluant ses enfants de moins de 18 ans)</t>
  </si>
  <si>
    <t>Couple (incluant leurs enfants de moins de 18 ans)</t>
  </si>
  <si>
    <t>Jeune de moins de 10 ans</t>
  </si>
  <si>
    <t>Jeune de 10 à 17 ans inclus</t>
  </si>
  <si>
    <t>Jeune de 18 à 25 ans inclus</t>
  </si>
  <si>
    <t>Jeune Adulte de 26 à 35 inclus</t>
  </si>
  <si>
    <t>BUSINESS CLUB - Carte Partenaire (1 cotisation BI GOLF 7/7 + Pack sponsoring)</t>
  </si>
  <si>
    <t>BUSINESS CLUB - Carte Corporate (1 cotisation BI GOLF 7/7 + 1 invité + Pack sponsoring)</t>
  </si>
  <si>
    <t>BUSINESS CLUB - Carte Corporate (1 cotisation BI GOLF 7/7 + 2 invités + Pack sponsoring)</t>
  </si>
  <si>
    <t>SEMAINIER POUR 65 ANS ET PLUS, 5 jours sur 7 jours, à l'exclusion des samedi/dimanche/jours fériés (dénomée MONO GOLF 5/7)</t>
  </si>
  <si>
    <t>règlement comptant</t>
  </si>
  <si>
    <t>règlement mensualisé</t>
  </si>
  <si>
    <t>Adulte</t>
  </si>
  <si>
    <t>Couple</t>
  </si>
  <si>
    <t>Adulte, résident hors territoire, apparenté avec un abonné</t>
  </si>
  <si>
    <t>Couple, résident hors territoire, apparenté avec un abonné</t>
  </si>
  <si>
    <t>LE WEEK END, LES JOURS FERIES ET LES PONTS</t>
  </si>
  <si>
    <t>9 trous</t>
  </si>
  <si>
    <t>18 trous</t>
  </si>
  <si>
    <t>Fin de journée (à partir de 15 heures)</t>
  </si>
  <si>
    <t>EN SEMAINE, HORS JOURS FERIES ET PONTS</t>
  </si>
  <si>
    <t>JEUNES</t>
  </si>
  <si>
    <t>Moins de 10 ans</t>
  </si>
  <si>
    <t>De 10 à 17 ans inclus</t>
  </si>
  <si>
    <t>De 18 à 25 ans inclus</t>
  </si>
  <si>
    <t>De l'école de golf de Dumbéa</t>
  </si>
  <si>
    <t>Epreuves hors toutes celles figurant ci-dessous</t>
  </si>
  <si>
    <t>CARNETS</t>
  </si>
  <si>
    <t>10 green fees 9 trous semaine (hors ponts et fériés)</t>
  </si>
  <si>
    <t>10 green fees 9 trous week end / ponts /fériés</t>
  </si>
  <si>
    <t>10 green fees 18 trous semaine (hors ponts et fériés)</t>
  </si>
  <si>
    <t>10 green fees 18 trous week end / ponts /fériés</t>
  </si>
  <si>
    <t>Demie-série et sac - 9 trous</t>
  </si>
  <si>
    <t>Demie-série et sac - 18 trous</t>
  </si>
  <si>
    <t>Série complète et sac - 9 trous</t>
  </si>
  <si>
    <t>Série complète et sac - 18 trous</t>
  </si>
  <si>
    <t>Un club</t>
  </si>
  <si>
    <t>Chariot manuel 9 trous</t>
  </si>
  <si>
    <t>Chariot manuel 18 trous</t>
  </si>
  <si>
    <t>carnet de 10 locations 9 trous</t>
  </si>
  <si>
    <t>carnet de 10 locations 18 trous</t>
  </si>
  <si>
    <t>1 jeton</t>
  </si>
  <si>
    <t>4 jetons</t>
  </si>
  <si>
    <t>10 jetons</t>
  </si>
  <si>
    <t>6 MOIS</t>
  </si>
  <si>
    <t>1 MOIS</t>
  </si>
  <si>
    <r>
      <t xml:space="preserve">3 MOIS                       </t>
    </r>
    <r>
      <rPr>
        <b/>
        <sz val="11"/>
        <color rgb="FFFF0000"/>
        <rFont val="Calibri"/>
        <family val="2"/>
        <scheme val="minor"/>
      </rPr>
      <t>(NOUVEAU)</t>
    </r>
  </si>
  <si>
    <t xml:space="preserve">TARIFS  </t>
  </si>
  <si>
    <t>Tarifs exprimés en XPF</t>
  </si>
  <si>
    <t>GREEN FEE</t>
  </si>
  <si>
    <t>LOCATION MATERIEL</t>
  </si>
  <si>
    <t>LOCATION VOITURETTE</t>
  </si>
  <si>
    <t>PRACTICE</t>
  </si>
  <si>
    <t xml:space="preserve">abonnement 12 mois balles à volonté (pendant les heures d'ouverture, en fonction des stocks de balles disponibles) </t>
  </si>
  <si>
    <r>
      <t xml:space="preserve">abonnement 6 mois balles à volonté (pendant les heures d'ouverture, en fonction des stocks de balles disponibles) </t>
    </r>
    <r>
      <rPr>
        <b/>
        <sz val="11"/>
        <color rgb="FFFF0000"/>
        <rFont val="Calibri"/>
        <family val="2"/>
        <scheme val="minor"/>
      </rPr>
      <t>NOUVEAU</t>
    </r>
  </si>
  <si>
    <r>
      <t xml:space="preserve">abonnement 3 mois balles à volonté (pendant les heures d'ouverture, en fonction des stocks de balles disponibles) </t>
    </r>
    <r>
      <rPr>
        <b/>
        <sz val="11"/>
        <color rgb="FFFF0000"/>
        <rFont val="Calibri"/>
        <family val="2"/>
        <scheme val="minor"/>
      </rPr>
      <t>NOUVEAU</t>
    </r>
  </si>
  <si>
    <r>
      <t xml:space="preserve">abonnement 1 mois balles à volonté (pendant les heures d'ouverture, en fonction des stocks de balles disponibles) </t>
    </r>
    <r>
      <rPr>
        <b/>
        <sz val="11"/>
        <color rgb="FFFF0000"/>
        <rFont val="Calibri"/>
        <family val="2"/>
        <scheme val="minor"/>
      </rPr>
      <t>NOUVEAU</t>
    </r>
  </si>
  <si>
    <t>Droit de passage sur le parcours d'un véhicule électrique autoporté de 1 place avec 2, 3 ou 4 roues</t>
  </si>
  <si>
    <t>COMPETITIONS (Pour les abonnés d'un des golfs de NC autre que le GGD)</t>
  </si>
  <si>
    <t>STAGES COLLECTIFS ADULTES (minimum 3 personnes)</t>
  </si>
  <si>
    <t>INTITULE</t>
  </si>
  <si>
    <t>NIVEAU</t>
  </si>
  <si>
    <t>DUREE</t>
  </si>
  <si>
    <t>CONTENU TECHNIQUE</t>
  </si>
  <si>
    <t>débutant</t>
  </si>
  <si>
    <t>1 heure</t>
  </si>
  <si>
    <t>découverte de l'activité</t>
  </si>
  <si>
    <t>2 heures</t>
  </si>
  <si>
    <t>Les bases et les fondamentaux</t>
  </si>
  <si>
    <t>START 4U</t>
  </si>
  <si>
    <t>3 X 1 heure + 2 seaux de practice</t>
  </si>
  <si>
    <t>les 3 compartiments du jeu (putting,petit jeu, grand jeu)</t>
  </si>
  <si>
    <t>START 4U                              Journées Portes Ouvertes</t>
  </si>
  <si>
    <t>4 X 1 heure + 2 seaux de practice</t>
  </si>
  <si>
    <t>STAGE 4U Silver</t>
  </si>
  <si>
    <t>tous niveaux</t>
  </si>
  <si>
    <t>9 heures de stage sur une semaine</t>
  </si>
  <si>
    <t>apprentissage semi-intensif</t>
  </si>
  <si>
    <t>STAGE 4U Gold</t>
  </si>
  <si>
    <t>12 heures de stage sur une semaine</t>
  </si>
  <si>
    <t>STAGE 4U Premium</t>
  </si>
  <si>
    <t>15 heures de stage sur une semaine</t>
  </si>
  <si>
    <t>SWING 4U GOLD</t>
  </si>
  <si>
    <t>Un an de date à date : cours à volonté, maximum 1 heure par jour, en fonction de la disponibilité des pros, avec accès progressif au grand parcours inclus</t>
  </si>
  <si>
    <t>Apprendre à jouer au golf avec garantie de niveau de jeu à atteindre : la Carte Verte FFGolf</t>
  </si>
  <si>
    <t>SWING 4U SILVER</t>
  </si>
  <si>
    <t>Un mois : cours à volonté, maximum 1 heure par jour, en fonction de la disponibilité des pros, avec accès progressif au grand parcours inclus</t>
  </si>
  <si>
    <t>SCORE 4U CLASSIC SEMAINIER</t>
  </si>
  <si>
    <t>confirmé</t>
  </si>
  <si>
    <t xml:space="preserve">une planification à l’année de 30 heures de cours collectifs d'entraînement, en semaine, même groupe, même jour, plus Cartee Flash à volonté </t>
  </si>
  <si>
    <t>Entraînement avec progression garantie</t>
  </si>
  <si>
    <t>SCORE 4U CLASSIC TEMPS COMPLET</t>
  </si>
  <si>
    <t xml:space="preserve">une planification à l’année de 30 heures de cours collectifs d'entraînement, le week end, même groupe, même jour, plus Cartee Flash à volonté </t>
  </si>
  <si>
    <t>SCORE 4U ILLIMITE SEMAINIER</t>
  </si>
  <si>
    <t>SCORE 4U ILLIMITE TEMPS COMPLET</t>
  </si>
  <si>
    <t>PARCOURS ACCOMPAGNE COLLECTIF (2 heures)</t>
  </si>
  <si>
    <t>stratégie sur parcours</t>
  </si>
  <si>
    <t>PARCOURS ACCOMPAGNE COLLECTIF (4 heures)</t>
  </si>
  <si>
    <t>STAGES COLLECTIFS JUNIORS</t>
  </si>
  <si>
    <t xml:space="preserve">STAGE 4U juniors 9 </t>
  </si>
  <si>
    <t>STAGE 4U Juniors 12</t>
  </si>
  <si>
    <t>STAGE 4U Juniors 15</t>
  </si>
  <si>
    <t>SCORE 4U juniors</t>
  </si>
  <si>
    <t>24 x 1 h de cours collectif et 3 parcours de 9 trous à theme</t>
  </si>
  <si>
    <t>COURS INDIVIDUELS ADULTES</t>
  </si>
  <si>
    <t>FLASH'TEE</t>
  </si>
  <si>
    <t>10 minutes</t>
  </si>
  <si>
    <t>1 conseil ou 1 clé pour recadrer votre swing</t>
  </si>
  <si>
    <t>SERENITEE</t>
  </si>
  <si>
    <t>1/2 heure</t>
  </si>
  <si>
    <t>pédagogie adaptée à la problématique de swing individuelle</t>
  </si>
  <si>
    <t>EXTRATEE</t>
  </si>
  <si>
    <t>VIDEOLI'TEE</t>
  </si>
  <si>
    <t>1 heure d'analyse video</t>
  </si>
  <si>
    <t>A la recherche du détail et de la perfection</t>
  </si>
  <si>
    <t>INDIVIDUALI'TEE</t>
  </si>
  <si>
    <t>(5 x 1/2 heure) + analyse vidéo ou parcours accompagné (1 heure)</t>
  </si>
  <si>
    <t>L'entraînement du haut niveau adapté au golfeur amateur</t>
  </si>
  <si>
    <t>PARCOURS ACCOMPAGNE INDIVIDUEL                        (2 heures)</t>
  </si>
  <si>
    <t>PARCOURS ACCOMPAGNE INDIVIDUEL                   (4 heures)</t>
  </si>
  <si>
    <t>COURS INDIVIDUELS JUNIORS</t>
  </si>
  <si>
    <t>SERENITEE JUNIOR</t>
  </si>
  <si>
    <t>VIDEOLI'TEE JUNIOR</t>
  </si>
  <si>
    <t>TAG 4U                                       1 heure</t>
  </si>
  <si>
    <t>TAG 4U                            2 heures</t>
  </si>
  <si>
    <t xml:space="preserve">Cours collectifs d'entraînement à l'année. Le joueur réserve ses cours lui-même, uniquement en semaine, en fonction du planning du/des enseignants de l'Académie (maximum 1 cours par jour) et Cartee Flash à volonté </t>
  </si>
  <si>
    <t xml:space="preserve">Cours collectifs d'entraînement à l'année. Le joueur réserve ses cours lui-même, en semaine et/ou le week end, en fonction du planning du/des enseignants de l'Académie (maximum 1 cours par jour) et Cartee Flash à volonté </t>
  </si>
  <si>
    <t>(5 x 1 heure) + analyse vidéo ou parcours accompagné (2 heures)</t>
  </si>
  <si>
    <r>
      <t xml:space="preserve">INDIVIDUALI'TEE +                               </t>
    </r>
    <r>
      <rPr>
        <b/>
        <sz val="10"/>
        <color rgb="FFFF0000"/>
        <rFont val="Calibri"/>
        <family val="2"/>
        <scheme val="minor"/>
      </rPr>
      <t>(NOUVEAU)</t>
    </r>
  </si>
  <si>
    <r>
      <t xml:space="preserve">INDIVIDUALI'TEE JUNIOR                                                                  </t>
    </r>
    <r>
      <rPr>
        <b/>
        <sz val="11"/>
        <color rgb="FFFF0000"/>
        <rFont val="Calibri"/>
        <family val="2"/>
        <scheme val="minor"/>
      </rPr>
      <t>(NOUVEAU)</t>
    </r>
  </si>
  <si>
    <t>cours sur parcours (2 heures)                           pour 1 personne ( + 2000 sur le tarif appliqué pour le GF 9 T)</t>
  </si>
  <si>
    <t>cours sur parcours (4 heures)                           pour 1 personne (+ 3000 sur le tarif appliqué pour le GF 18 T)</t>
  </si>
  <si>
    <t>cours sur parcours (2 heures) pour 2 personnes (minimum) pour 9 trous (4000 par personne pour les 2 heures))</t>
  </si>
  <si>
    <t>cours sur parcours (4 heures) pour 2 personnes (minimum) pour 18 trous (5000 par personne pour les 4 heures))</t>
  </si>
  <si>
    <t>Séniors (50 ans et plus) - dames - débutants : hors jours fériés</t>
  </si>
  <si>
    <t>GARDEN GOLF DE DUMBEA</t>
  </si>
  <si>
    <t>Tarifs GOLF - 2022</t>
  </si>
  <si>
    <t>Tarifs ACADEMIE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</si>
</sst>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2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0" fillId="0" borderId="10" xfId="0" applyNumberForma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0" xfId="0" applyFont="1" applyBorder="1" applyAlignment="1">
      <alignment horizontal="center" vertical="center" wrapText="1"/>
    </xf>
    <xf numFmtId="3" fontId="0" fillId="3" borderId="10" xfId="0" applyNumberForma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3" fontId="0" fillId="7" borderId="1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4" fillId="7" borderId="10" xfId="0" applyNumberFormat="1" applyFont="1" applyFill="1" applyBorder="1" applyAlignment="1">
      <alignment horizontal="center" vertical="center" wrapText="1"/>
    </xf>
    <xf numFmtId="3" fontId="0" fillId="6" borderId="10" xfId="0" applyNumberForma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9" borderId="33" xfId="0" applyFill="1" applyBorder="1" applyAlignment="1">
      <alignment horizontal="center" vertical="center" wrapText="1"/>
    </xf>
    <xf numFmtId="0" fontId="0" fillId="9" borderId="18" xfId="0" applyFill="1" applyBorder="1" applyAlignment="1">
      <alignment horizontal="center" vertical="center" wrapText="1"/>
    </xf>
    <xf numFmtId="0" fontId="0" fillId="9" borderId="24" xfId="0" applyFill="1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0" fontId="0" fillId="9" borderId="10" xfId="0" applyFill="1" applyBorder="1" applyAlignment="1">
      <alignment horizontal="center" vertical="center" wrapText="1"/>
    </xf>
    <xf numFmtId="0" fontId="0" fillId="9" borderId="26" xfId="0" applyFill="1" applyBorder="1" applyAlignment="1">
      <alignment horizontal="center" vertical="center" wrapText="1"/>
    </xf>
    <xf numFmtId="0" fontId="0" fillId="9" borderId="20" xfId="0" applyFill="1" applyBorder="1" applyAlignment="1">
      <alignment horizontal="center" vertical="center" wrapText="1"/>
    </xf>
    <xf numFmtId="0" fontId="0" fillId="9" borderId="22" xfId="0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0" fillId="9" borderId="12" xfId="0" applyFill="1" applyBorder="1" applyAlignment="1">
      <alignment horizontal="center" vertical="center" wrapText="1"/>
    </xf>
    <xf numFmtId="0" fontId="0" fillId="9" borderId="21" xfId="0" applyFill="1" applyBorder="1" applyAlignment="1">
      <alignment horizontal="center" vertical="center" wrapText="1"/>
    </xf>
    <xf numFmtId="0" fontId="0" fillId="9" borderId="15" xfId="0" applyFill="1" applyBorder="1" applyAlignment="1">
      <alignment horizontal="center" vertical="center" wrapText="1"/>
    </xf>
    <xf numFmtId="0" fontId="0" fillId="9" borderId="34" xfId="0" applyFill="1" applyBorder="1" applyAlignment="1">
      <alignment horizontal="center" vertical="center" wrapText="1"/>
    </xf>
    <xf numFmtId="0" fontId="0" fillId="9" borderId="35" xfId="0" applyFill="1" applyBorder="1" applyAlignment="1">
      <alignment horizontal="center" vertical="center" wrapText="1"/>
    </xf>
    <xf numFmtId="0" fontId="8" fillId="9" borderId="0" xfId="0" applyFont="1" applyFill="1" applyAlignment="1">
      <alignment wrapText="1"/>
    </xf>
    <xf numFmtId="0" fontId="0" fillId="9" borderId="36" xfId="0" applyFill="1" applyBorder="1" applyAlignment="1">
      <alignment horizontal="center" vertical="center" wrapText="1"/>
    </xf>
    <xf numFmtId="0" fontId="0" fillId="9" borderId="37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9" borderId="38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 wrapText="1"/>
    </xf>
    <xf numFmtId="0" fontId="0" fillId="9" borderId="25" xfId="0" applyFill="1" applyBorder="1" applyAlignment="1">
      <alignment horizontal="center" vertical="center" wrapText="1"/>
    </xf>
    <xf numFmtId="0" fontId="0" fillId="9" borderId="16" xfId="0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16" fontId="0" fillId="9" borderId="20" xfId="0" applyNumberForma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horizontal="center" vertical="center" wrapText="1"/>
    </xf>
    <xf numFmtId="0" fontId="0" fillId="9" borderId="19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28" xfId="0" applyFill="1" applyBorder="1" applyAlignment="1">
      <alignment horizontal="center" vertical="center" wrapText="1"/>
    </xf>
    <xf numFmtId="0" fontId="0" fillId="9" borderId="29" xfId="0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3" fontId="0" fillId="6" borderId="0" xfId="0" applyNumberForma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 wrapText="1"/>
    </xf>
    <xf numFmtId="3" fontId="0" fillId="0" borderId="8" xfId="0" applyNumberFormat="1" applyBorder="1" applyAlignment="1">
      <alignment horizontal="center" vertical="center" wrapText="1"/>
    </xf>
    <xf numFmtId="3" fontId="0" fillId="11" borderId="24" xfId="0" applyNumberFormat="1" applyFill="1" applyBorder="1" applyAlignment="1">
      <alignment horizontal="center" vertical="center" wrapText="1"/>
    </xf>
    <xf numFmtId="3" fontId="0" fillId="11" borderId="10" xfId="0" applyNumberFormat="1" applyFill="1" applyBorder="1" applyAlignment="1">
      <alignment horizontal="center" vertical="center" wrapText="1"/>
    </xf>
    <xf numFmtId="3" fontId="0" fillId="11" borderId="25" xfId="0" applyNumberFormat="1" applyFill="1" applyBorder="1" applyAlignment="1">
      <alignment horizontal="center" vertical="center" wrapText="1"/>
    </xf>
    <xf numFmtId="20" fontId="0" fillId="9" borderId="24" xfId="0" applyNumberFormat="1" applyFill="1" applyBorder="1" applyAlignment="1">
      <alignment horizontal="center" vertical="center" wrapText="1"/>
    </xf>
    <xf numFmtId="0" fontId="3" fillId="9" borderId="2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3" fontId="0" fillId="0" borderId="20" xfId="0" applyNumberFormat="1" applyBorder="1" applyAlignment="1">
      <alignment horizontal="center" vertical="center" wrapText="1"/>
    </xf>
    <xf numFmtId="3" fontId="0" fillId="7" borderId="20" xfId="0" applyNumberForma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3" fontId="0" fillId="0" borderId="19" xfId="0" applyNumberFormat="1" applyBorder="1" applyAlignment="1">
      <alignment horizontal="center" vertical="center" wrapText="1"/>
    </xf>
    <xf numFmtId="3" fontId="0" fillId="7" borderId="19" xfId="0" applyNumberFormat="1" applyFill="1" applyBorder="1" applyAlignment="1">
      <alignment horizontal="center" vertical="center" wrapText="1"/>
    </xf>
    <xf numFmtId="3" fontId="0" fillId="3" borderId="19" xfId="0" applyNumberForma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3" fontId="0" fillId="3" borderId="20" xfId="0" applyNumberFormat="1" applyFill="1" applyBorder="1" applyAlignment="1">
      <alignment horizontal="center" vertical="center" wrapText="1"/>
    </xf>
    <xf numFmtId="3" fontId="0" fillId="6" borderId="20" xfId="0" applyNumberFormat="1" applyFill="1" applyBorder="1" applyAlignment="1">
      <alignment horizontal="center" vertical="center" wrapText="1"/>
    </xf>
    <xf numFmtId="3" fontId="0" fillId="6" borderId="19" xfId="0" applyNumberFormat="1" applyFill="1" applyBorder="1" applyAlignment="1">
      <alignment horizontal="center" vertical="center" wrapText="1"/>
    </xf>
    <xf numFmtId="3" fontId="4" fillId="7" borderId="20" xfId="0" applyNumberFormat="1" applyFont="1" applyFill="1" applyBorder="1" applyAlignment="1">
      <alignment horizontal="center" vertical="center" wrapText="1"/>
    </xf>
    <xf numFmtId="3" fontId="4" fillId="7" borderId="19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3" fontId="0" fillId="7" borderId="25" xfId="0" applyNumberFormat="1" applyFill="1" applyBorder="1" applyAlignment="1">
      <alignment horizontal="center" vertical="center" wrapText="1"/>
    </xf>
    <xf numFmtId="3" fontId="0" fillId="3" borderId="25" xfId="0" applyNumberFormat="1" applyFill="1" applyBorder="1" applyAlignment="1">
      <alignment horizontal="center" vertical="center" wrapText="1"/>
    </xf>
    <xf numFmtId="3" fontId="0" fillId="6" borderId="25" xfId="0" applyNumberForma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3" fontId="0" fillId="7" borderId="24" xfId="0" applyNumberFormat="1" applyFill="1" applyBorder="1" applyAlignment="1">
      <alignment horizontal="center" vertical="center" wrapText="1"/>
    </xf>
    <xf numFmtId="3" fontId="0" fillId="3" borderId="24" xfId="0" applyNumberFormat="1" applyFill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textRotation="90" wrapText="1"/>
    </xf>
    <xf numFmtId="0" fontId="6" fillId="4" borderId="7" xfId="0" applyFont="1" applyFill="1" applyBorder="1" applyAlignment="1">
      <alignment horizontal="center" vertical="center" textRotation="90" wrapText="1"/>
    </xf>
    <xf numFmtId="0" fontId="6" fillId="4" borderId="8" xfId="0" applyFont="1" applyFill="1" applyBorder="1" applyAlignment="1">
      <alignment horizontal="center" vertical="center" textRotation="90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textRotation="90" wrapText="1"/>
    </xf>
    <xf numFmtId="0" fontId="6" fillId="6" borderId="23" xfId="0" applyFont="1" applyFill="1" applyBorder="1" applyAlignment="1">
      <alignment horizontal="center" vertical="center" textRotation="90" wrapText="1"/>
    </xf>
    <xf numFmtId="0" fontId="1" fillId="6" borderId="23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textRotation="90" wrapText="1"/>
    </xf>
    <xf numFmtId="0" fontId="6" fillId="5" borderId="17" xfId="0" applyFont="1" applyFill="1" applyBorder="1" applyAlignment="1">
      <alignment horizontal="center" vertical="center" textRotation="90" wrapText="1"/>
    </xf>
    <xf numFmtId="0" fontId="6" fillId="5" borderId="7" xfId="0" applyFont="1" applyFill="1" applyBorder="1" applyAlignment="1">
      <alignment horizontal="center" vertical="center" textRotation="90" wrapText="1"/>
    </xf>
    <xf numFmtId="0" fontId="6" fillId="5" borderId="10" xfId="0" applyFont="1" applyFill="1" applyBorder="1" applyAlignment="1">
      <alignment horizontal="center" vertical="center" textRotation="90" wrapText="1"/>
    </xf>
    <xf numFmtId="0" fontId="6" fillId="5" borderId="11" xfId="0" applyFont="1" applyFill="1" applyBorder="1" applyAlignment="1">
      <alignment horizontal="center" vertical="center" textRotation="90" wrapText="1"/>
    </xf>
    <xf numFmtId="0" fontId="6" fillId="5" borderId="8" xfId="0" applyFont="1" applyFill="1" applyBorder="1" applyAlignment="1">
      <alignment horizontal="center" vertical="center" textRotation="90" wrapText="1"/>
    </xf>
    <xf numFmtId="0" fontId="6" fillId="5" borderId="25" xfId="0" applyFont="1" applyFill="1" applyBorder="1" applyAlignment="1">
      <alignment horizontal="center" vertical="center" textRotation="90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0" fillId="5" borderId="39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0" borderId="9" xfId="0" applyFont="1" applyFill="1" applyBorder="1" applyAlignment="1">
      <alignment horizontal="center" vertical="center" wrapText="1"/>
    </xf>
    <xf numFmtId="0" fontId="1" fillId="10" borderId="39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1" fillId="8" borderId="39" xfId="0" applyFont="1" applyFill="1" applyBorder="1" applyAlignment="1">
      <alignment horizontal="center" vertical="center" wrapText="1"/>
    </xf>
    <xf numFmtId="0" fontId="1" fillId="10" borderId="33" xfId="0" applyFont="1" applyFill="1" applyBorder="1" applyAlignment="1">
      <alignment horizontal="center" vertical="center" wrapText="1"/>
    </xf>
    <xf numFmtId="0" fontId="1" fillId="10" borderId="40" xfId="0" applyFont="1" applyFill="1" applyBorder="1" applyAlignment="1">
      <alignment horizontal="center" vertical="center" wrapText="1"/>
    </xf>
    <xf numFmtId="0" fontId="1" fillId="10" borderId="4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8" borderId="30" xfId="0" applyFont="1" applyFill="1" applyBorder="1" applyAlignment="1">
      <alignment horizontal="center" vertical="center" wrapText="1"/>
    </xf>
    <xf numFmtId="0" fontId="1" fillId="8" borderId="31" xfId="0" applyFont="1" applyFill="1" applyBorder="1" applyAlignment="1">
      <alignment horizontal="center" vertical="center" wrapText="1"/>
    </xf>
    <xf numFmtId="0" fontId="1" fillId="8" borderId="3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5C6DF-2705-4935-8679-A71A502FFE8A}">
  <sheetPr>
    <pageSetUpPr fitToPage="1"/>
  </sheetPr>
  <dimension ref="B1:G478"/>
  <sheetViews>
    <sheetView zoomScale="95" zoomScaleNormal="95" workbookViewId="0">
      <pane xSplit="4" ySplit="6" topLeftCell="E7" activePane="bottomRight" state="frozen"/>
      <selection pane="topRight" activeCell="D1" sqref="D1"/>
      <selection pane="bottomLeft" activeCell="A6" sqref="A6"/>
      <selection pane="bottomRight" sqref="A1:G76"/>
    </sheetView>
  </sheetViews>
  <sheetFormatPr baseColWidth="10" defaultColWidth="11.5703125" defaultRowHeight="15" x14ac:dyDescent="0.25"/>
  <cols>
    <col min="1" max="1" width="2.28515625" style="2" customWidth="1"/>
    <col min="2" max="3" width="11.5703125" style="2"/>
    <col min="4" max="4" width="65" style="2" customWidth="1"/>
    <col min="5" max="5" width="2.28515625" style="2" customWidth="1"/>
    <col min="6" max="6" width="11.140625" style="2" customWidth="1"/>
    <col min="7" max="7" width="11.7109375" style="2" customWidth="1"/>
    <col min="8" max="8" width="2.28515625" style="2" customWidth="1"/>
    <col min="9" max="16384" width="11.5703125" style="2"/>
  </cols>
  <sheetData>
    <row r="1" spans="2:7" ht="43.15" customHeight="1" thickBot="1" x14ac:dyDescent="0.3">
      <c r="B1" s="94" t="s">
        <v>138</v>
      </c>
      <c r="C1" s="95"/>
      <c r="D1" s="95"/>
      <c r="E1" s="95"/>
      <c r="F1" s="95"/>
      <c r="G1" s="95"/>
    </row>
    <row r="3" spans="2:7" s="1" customFormat="1" ht="23.25" x14ac:dyDescent="0.25">
      <c r="B3" s="93" t="s">
        <v>139</v>
      </c>
      <c r="C3" s="93"/>
      <c r="D3" s="93"/>
      <c r="E3" s="93"/>
      <c r="F3" s="93"/>
      <c r="G3" s="93"/>
    </row>
    <row r="4" spans="2:7" x14ac:dyDescent="0.25">
      <c r="B4" s="5" t="s">
        <v>51</v>
      </c>
    </row>
    <row r="5" spans="2:7" ht="15" customHeight="1" x14ac:dyDescent="0.25">
      <c r="B5" s="5"/>
      <c r="F5" s="96" t="s">
        <v>50</v>
      </c>
      <c r="G5" s="97"/>
    </row>
    <row r="6" spans="2:7" ht="30.75" thickBot="1" x14ac:dyDescent="0.3">
      <c r="F6" s="86" t="s">
        <v>13</v>
      </c>
      <c r="G6" s="87" t="s">
        <v>14</v>
      </c>
    </row>
    <row r="7" spans="2:7" ht="15.75" thickBot="1" x14ac:dyDescent="0.3">
      <c r="B7" s="103" t="s">
        <v>0</v>
      </c>
      <c r="C7" s="129" t="s">
        <v>1</v>
      </c>
      <c r="D7" s="100" t="s">
        <v>2</v>
      </c>
      <c r="E7" s="101"/>
      <c r="F7" s="101"/>
      <c r="G7" s="101"/>
    </row>
    <row r="8" spans="2:7" x14ac:dyDescent="0.25">
      <c r="B8" s="104"/>
      <c r="C8" s="99"/>
      <c r="D8" s="63" t="s">
        <v>3</v>
      </c>
      <c r="E8" s="10"/>
      <c r="F8" s="64">
        <f>G8*12*0.97</f>
        <v>196716</v>
      </c>
      <c r="G8" s="65">
        <v>16900</v>
      </c>
    </row>
    <row r="9" spans="2:7" x14ac:dyDescent="0.25">
      <c r="B9" s="104"/>
      <c r="C9" s="99"/>
      <c r="D9" s="62" t="s">
        <v>4</v>
      </c>
      <c r="E9" s="10"/>
      <c r="F9" s="4">
        <f t="shared" ref="F9:F20" si="0">G9*12*0.97</f>
        <v>275402.39999999997</v>
      </c>
      <c r="G9" s="12">
        <f>G8*1.4</f>
        <v>23660</v>
      </c>
    </row>
    <row r="10" spans="2:7" x14ac:dyDescent="0.25">
      <c r="B10" s="104"/>
      <c r="C10" s="99"/>
      <c r="D10" s="62" t="s">
        <v>5</v>
      </c>
      <c r="E10" s="10"/>
      <c r="F10" s="4">
        <f t="shared" si="0"/>
        <v>0</v>
      </c>
      <c r="G10" s="11">
        <v>0</v>
      </c>
    </row>
    <row r="11" spans="2:7" x14ac:dyDescent="0.25">
      <c r="B11" s="104"/>
      <c r="C11" s="99"/>
      <c r="D11" s="62" t="s">
        <v>6</v>
      </c>
      <c r="E11" s="10"/>
      <c r="F11" s="4">
        <f t="shared" si="0"/>
        <v>11640</v>
      </c>
      <c r="G11" s="9">
        <v>1000</v>
      </c>
    </row>
    <row r="12" spans="2:7" x14ac:dyDescent="0.25">
      <c r="B12" s="104"/>
      <c r="C12" s="99"/>
      <c r="D12" s="62" t="s">
        <v>7</v>
      </c>
      <c r="E12" s="10"/>
      <c r="F12" s="4">
        <f t="shared" si="0"/>
        <v>34920</v>
      </c>
      <c r="G12" s="9">
        <v>3000</v>
      </c>
    </row>
    <row r="13" spans="2:7" x14ac:dyDescent="0.25">
      <c r="B13" s="104"/>
      <c r="C13" s="99"/>
      <c r="D13" s="62" t="s">
        <v>8</v>
      </c>
      <c r="E13" s="10"/>
      <c r="F13" s="4">
        <f t="shared" si="0"/>
        <v>157372.79999999999</v>
      </c>
      <c r="G13" s="12">
        <f>G8*0.8</f>
        <v>13520</v>
      </c>
    </row>
    <row r="14" spans="2:7" ht="30" x14ac:dyDescent="0.25">
      <c r="B14" s="104"/>
      <c r="C14" s="99"/>
      <c r="D14" s="62" t="s">
        <v>9</v>
      </c>
      <c r="E14" s="10"/>
      <c r="F14" s="9">
        <v>360000</v>
      </c>
      <c r="G14" s="7"/>
    </row>
    <row r="15" spans="2:7" ht="25.5" x14ac:dyDescent="0.25">
      <c r="B15" s="104"/>
      <c r="C15" s="99"/>
      <c r="D15" s="8" t="s">
        <v>10</v>
      </c>
      <c r="E15" s="10"/>
      <c r="F15" s="9">
        <v>460000</v>
      </c>
      <c r="G15" s="7"/>
    </row>
    <row r="16" spans="2:7" ht="26.25" thickBot="1" x14ac:dyDescent="0.3">
      <c r="B16" s="104"/>
      <c r="C16" s="99"/>
      <c r="D16" s="66" t="s">
        <v>11</v>
      </c>
      <c r="E16" s="10"/>
      <c r="F16" s="68">
        <v>560000</v>
      </c>
      <c r="G16" s="69"/>
    </row>
    <row r="17" spans="2:7" ht="28.9" customHeight="1" thickBot="1" x14ac:dyDescent="0.3">
      <c r="B17" s="104"/>
      <c r="C17" s="98"/>
      <c r="D17" s="100" t="s">
        <v>12</v>
      </c>
      <c r="E17" s="101"/>
      <c r="F17" s="101"/>
      <c r="G17" s="101"/>
    </row>
    <row r="18" spans="2:7" x14ac:dyDescent="0.25">
      <c r="B18" s="104"/>
      <c r="C18" s="99"/>
      <c r="D18" s="63" t="s">
        <v>3</v>
      </c>
      <c r="E18" s="10"/>
      <c r="F18" s="64">
        <f t="shared" si="0"/>
        <v>145500</v>
      </c>
      <c r="G18" s="65">
        <v>12500</v>
      </c>
    </row>
    <row r="19" spans="2:7" x14ac:dyDescent="0.25">
      <c r="B19" s="104"/>
      <c r="C19" s="99"/>
      <c r="D19" s="62" t="s">
        <v>4</v>
      </c>
      <c r="E19" s="10"/>
      <c r="F19" s="4">
        <f t="shared" si="0"/>
        <v>209520</v>
      </c>
      <c r="G19" s="12">
        <f>G18*1.44</f>
        <v>18000</v>
      </c>
    </row>
    <row r="20" spans="2:7" ht="30.75" thickBot="1" x14ac:dyDescent="0.3">
      <c r="B20" s="104"/>
      <c r="C20" s="99"/>
      <c r="D20" s="70" t="s">
        <v>60</v>
      </c>
      <c r="E20" s="10"/>
      <c r="F20" s="67">
        <f t="shared" si="0"/>
        <v>30264</v>
      </c>
      <c r="G20" s="68">
        <v>2600</v>
      </c>
    </row>
    <row r="21" spans="2:7" ht="15.75" thickBot="1" x14ac:dyDescent="0.3">
      <c r="B21" s="104"/>
      <c r="C21" s="98" t="s">
        <v>47</v>
      </c>
      <c r="D21" s="100" t="s">
        <v>2</v>
      </c>
      <c r="E21" s="101"/>
      <c r="F21" s="101"/>
      <c r="G21" s="101"/>
    </row>
    <row r="22" spans="2:7" x14ac:dyDescent="0.25">
      <c r="B22" s="104"/>
      <c r="C22" s="99"/>
      <c r="D22" s="63" t="s">
        <v>15</v>
      </c>
      <c r="E22" s="10"/>
      <c r="F22" s="72">
        <f>G8*6*1.32</f>
        <v>133848</v>
      </c>
      <c r="G22" s="71"/>
    </row>
    <row r="23" spans="2:7" ht="15.75" thickBot="1" x14ac:dyDescent="0.3">
      <c r="B23" s="104"/>
      <c r="C23" s="99"/>
      <c r="D23" s="70" t="s">
        <v>16</v>
      </c>
      <c r="E23" s="10"/>
      <c r="F23" s="73">
        <f>G9*6*1.32</f>
        <v>187387.2</v>
      </c>
      <c r="G23" s="69"/>
    </row>
    <row r="24" spans="2:7" ht="15.75" thickBot="1" x14ac:dyDescent="0.3">
      <c r="B24" s="104"/>
      <c r="C24" s="98" t="s">
        <v>49</v>
      </c>
      <c r="D24" s="100" t="s">
        <v>2</v>
      </c>
      <c r="E24" s="101"/>
      <c r="F24" s="101"/>
      <c r="G24" s="101"/>
    </row>
    <row r="25" spans="2:7" x14ac:dyDescent="0.25">
      <c r="B25" s="104"/>
      <c r="C25" s="99"/>
      <c r="D25" s="63" t="s">
        <v>15</v>
      </c>
      <c r="E25" s="10"/>
      <c r="F25" s="72">
        <f>G8*3*1.75</f>
        <v>88725</v>
      </c>
      <c r="G25" s="71"/>
    </row>
    <row r="26" spans="2:7" ht="15.75" thickBot="1" x14ac:dyDescent="0.3">
      <c r="B26" s="104"/>
      <c r="C26" s="99"/>
      <c r="D26" s="70" t="s">
        <v>16</v>
      </c>
      <c r="E26" s="10"/>
      <c r="F26" s="73">
        <f>G9*3*1.75</f>
        <v>124215</v>
      </c>
      <c r="G26" s="69"/>
    </row>
    <row r="27" spans="2:7" ht="15.75" thickBot="1" x14ac:dyDescent="0.3">
      <c r="B27" s="104"/>
      <c r="C27" s="98" t="s">
        <v>48</v>
      </c>
      <c r="D27" s="100" t="s">
        <v>2</v>
      </c>
      <c r="E27" s="101"/>
      <c r="F27" s="101"/>
      <c r="G27" s="101"/>
    </row>
    <row r="28" spans="2:7" x14ac:dyDescent="0.25">
      <c r="B28" s="104"/>
      <c r="C28" s="99"/>
      <c r="D28" s="63" t="s">
        <v>15</v>
      </c>
      <c r="E28" s="10"/>
      <c r="F28" s="72">
        <f>G8*2</f>
        <v>33800</v>
      </c>
      <c r="G28" s="71"/>
    </row>
    <row r="29" spans="2:7" x14ac:dyDescent="0.25">
      <c r="B29" s="104"/>
      <c r="C29" s="99"/>
      <c r="D29" s="62" t="s">
        <v>16</v>
      </c>
      <c r="E29" s="10"/>
      <c r="F29" s="12">
        <f>G9*2</f>
        <v>47320</v>
      </c>
      <c r="G29" s="7"/>
    </row>
    <row r="30" spans="2:7" x14ac:dyDescent="0.25">
      <c r="B30" s="104"/>
      <c r="C30" s="99"/>
      <c r="D30" s="62" t="s">
        <v>17</v>
      </c>
      <c r="E30" s="10"/>
      <c r="F30" s="12">
        <f>G8*1.5</f>
        <v>25350</v>
      </c>
      <c r="G30" s="7"/>
    </row>
    <row r="31" spans="2:7" x14ac:dyDescent="0.25">
      <c r="B31" s="104"/>
      <c r="C31" s="99"/>
      <c r="D31" s="62" t="s">
        <v>18</v>
      </c>
      <c r="E31" s="10"/>
      <c r="F31" s="12">
        <f>G9*1.5</f>
        <v>35490</v>
      </c>
      <c r="G31" s="7"/>
    </row>
    <row r="32" spans="2:7" x14ac:dyDescent="0.25">
      <c r="B32" s="104"/>
      <c r="C32" s="99"/>
      <c r="D32" s="62" t="s">
        <v>6</v>
      </c>
      <c r="E32" s="10"/>
      <c r="F32" s="9">
        <v>3000</v>
      </c>
      <c r="G32" s="7"/>
    </row>
    <row r="33" spans="2:7" ht="15.75" thickBot="1" x14ac:dyDescent="0.3">
      <c r="B33" s="105"/>
      <c r="C33" s="102"/>
      <c r="D33" s="76" t="s">
        <v>7</v>
      </c>
      <c r="E33" s="77"/>
      <c r="F33" s="78">
        <v>6000</v>
      </c>
      <c r="G33" s="79"/>
    </row>
    <row r="34" spans="2:7" ht="15.75" thickBot="1" x14ac:dyDescent="0.3">
      <c r="B34" s="112"/>
      <c r="C34" s="112"/>
      <c r="D34" s="112"/>
    </row>
    <row r="35" spans="2:7" ht="15.75" thickBot="1" x14ac:dyDescent="0.3">
      <c r="B35" s="116" t="s">
        <v>52</v>
      </c>
      <c r="C35" s="117"/>
      <c r="D35" s="91" t="s">
        <v>19</v>
      </c>
      <c r="E35" s="92"/>
      <c r="F35" s="92"/>
      <c r="G35" s="92"/>
    </row>
    <row r="36" spans="2:7" x14ac:dyDescent="0.25">
      <c r="B36" s="118"/>
      <c r="C36" s="119"/>
      <c r="D36" s="63" t="s">
        <v>20</v>
      </c>
      <c r="E36" s="10"/>
      <c r="F36" s="65">
        <v>6100</v>
      </c>
      <c r="G36" s="71"/>
    </row>
    <row r="37" spans="2:7" x14ac:dyDescent="0.25">
      <c r="B37" s="118"/>
      <c r="C37" s="119"/>
      <c r="D37" s="62" t="s">
        <v>21</v>
      </c>
      <c r="E37" s="10"/>
      <c r="F37" s="9">
        <v>8100</v>
      </c>
      <c r="G37" s="7"/>
    </row>
    <row r="38" spans="2:7" ht="15.75" thickBot="1" x14ac:dyDescent="0.3">
      <c r="B38" s="118"/>
      <c r="C38" s="119"/>
      <c r="D38" s="70" t="s">
        <v>22</v>
      </c>
      <c r="E38" s="10"/>
      <c r="F38" s="68">
        <v>6100</v>
      </c>
      <c r="G38" s="69"/>
    </row>
    <row r="39" spans="2:7" ht="15.75" thickBot="1" x14ac:dyDescent="0.3">
      <c r="B39" s="118"/>
      <c r="C39" s="120"/>
      <c r="D39" s="91" t="s">
        <v>23</v>
      </c>
      <c r="E39" s="92"/>
      <c r="F39" s="92"/>
      <c r="G39" s="92"/>
    </row>
    <row r="40" spans="2:7" x14ac:dyDescent="0.25">
      <c r="B40" s="118"/>
      <c r="C40" s="119"/>
      <c r="D40" s="63" t="s">
        <v>20</v>
      </c>
      <c r="E40" s="10"/>
      <c r="F40" s="65">
        <v>4600</v>
      </c>
      <c r="G40" s="71"/>
    </row>
    <row r="41" spans="2:7" x14ac:dyDescent="0.25">
      <c r="B41" s="118"/>
      <c r="C41" s="119"/>
      <c r="D41" s="62" t="s">
        <v>21</v>
      </c>
      <c r="E41" s="10"/>
      <c r="F41" s="9">
        <v>6600</v>
      </c>
      <c r="G41" s="7"/>
    </row>
    <row r="42" spans="2:7" ht="15.75" thickBot="1" x14ac:dyDescent="0.3">
      <c r="B42" s="118"/>
      <c r="C42" s="119"/>
      <c r="D42" s="70" t="s">
        <v>22</v>
      </c>
      <c r="E42" s="10"/>
      <c r="F42" s="68">
        <v>4600</v>
      </c>
      <c r="G42" s="69"/>
    </row>
    <row r="43" spans="2:7" ht="15.75" thickBot="1" x14ac:dyDescent="0.3">
      <c r="B43" s="118"/>
      <c r="C43" s="120"/>
      <c r="D43" s="91" t="s">
        <v>24</v>
      </c>
      <c r="E43" s="92"/>
      <c r="F43" s="92"/>
      <c r="G43" s="92"/>
    </row>
    <row r="44" spans="2:7" x14ac:dyDescent="0.25">
      <c r="B44" s="118"/>
      <c r="C44" s="119"/>
      <c r="D44" s="63" t="s">
        <v>25</v>
      </c>
      <c r="E44" s="10"/>
      <c r="F44" s="74">
        <v>0</v>
      </c>
      <c r="G44" s="71"/>
    </row>
    <row r="45" spans="2:7" x14ac:dyDescent="0.25">
      <c r="B45" s="118"/>
      <c r="C45" s="119"/>
      <c r="D45" s="62" t="s">
        <v>26</v>
      </c>
      <c r="E45" s="10"/>
      <c r="F45" s="9">
        <v>1000</v>
      </c>
      <c r="G45" s="7"/>
    </row>
    <row r="46" spans="2:7" x14ac:dyDescent="0.25">
      <c r="B46" s="118"/>
      <c r="C46" s="119"/>
      <c r="D46" s="62" t="s">
        <v>27</v>
      </c>
      <c r="E46" s="10"/>
      <c r="F46" s="9">
        <v>2000</v>
      </c>
      <c r="G46" s="7"/>
    </row>
    <row r="47" spans="2:7" ht="15.75" thickBot="1" x14ac:dyDescent="0.3">
      <c r="B47" s="118"/>
      <c r="C47" s="119"/>
      <c r="D47" s="70" t="s">
        <v>28</v>
      </c>
      <c r="E47" s="10"/>
      <c r="F47" s="75">
        <v>0</v>
      </c>
      <c r="G47" s="69"/>
    </row>
    <row r="48" spans="2:7" ht="16.899999999999999" customHeight="1" thickBot="1" x14ac:dyDescent="0.3">
      <c r="B48" s="118"/>
      <c r="C48" s="120"/>
      <c r="D48" s="91" t="s">
        <v>61</v>
      </c>
      <c r="E48" s="92"/>
      <c r="F48" s="92"/>
      <c r="G48" s="92"/>
    </row>
    <row r="49" spans="2:7" x14ac:dyDescent="0.25">
      <c r="B49" s="118"/>
      <c r="C49" s="119"/>
      <c r="D49" s="63" t="s">
        <v>29</v>
      </c>
      <c r="E49" s="10"/>
      <c r="F49" s="65">
        <v>4900</v>
      </c>
      <c r="G49" s="71"/>
    </row>
    <row r="50" spans="2:7" ht="15.75" thickBot="1" x14ac:dyDescent="0.3">
      <c r="B50" s="118"/>
      <c r="C50" s="119"/>
      <c r="D50" s="70" t="s">
        <v>137</v>
      </c>
      <c r="E50" s="10"/>
      <c r="F50" s="68">
        <v>3100</v>
      </c>
      <c r="G50" s="69"/>
    </row>
    <row r="51" spans="2:7" ht="15.75" thickBot="1" x14ac:dyDescent="0.3">
      <c r="B51" s="118"/>
      <c r="C51" s="120"/>
      <c r="D51" s="91" t="s">
        <v>30</v>
      </c>
      <c r="E51" s="92"/>
      <c r="F51" s="92"/>
      <c r="G51" s="92"/>
    </row>
    <row r="52" spans="2:7" x14ac:dyDescent="0.25">
      <c r="B52" s="118"/>
      <c r="C52" s="119"/>
      <c r="D52" s="63" t="s">
        <v>31</v>
      </c>
      <c r="E52" s="10"/>
      <c r="F52" s="72">
        <f>F40*10*0.8</f>
        <v>36800</v>
      </c>
      <c r="G52" s="71"/>
    </row>
    <row r="53" spans="2:7" x14ac:dyDescent="0.25">
      <c r="B53" s="118"/>
      <c r="C53" s="119"/>
      <c r="D53" s="62" t="s">
        <v>32</v>
      </c>
      <c r="E53" s="10"/>
      <c r="F53" s="12">
        <f>F36*10*0.8</f>
        <v>48800</v>
      </c>
      <c r="G53" s="7"/>
    </row>
    <row r="54" spans="2:7" x14ac:dyDescent="0.25">
      <c r="B54" s="118"/>
      <c r="C54" s="119"/>
      <c r="D54" s="62" t="s">
        <v>33</v>
      </c>
      <c r="E54" s="10"/>
      <c r="F54" s="12">
        <f>F41*10*0.8</f>
        <v>52800</v>
      </c>
      <c r="G54" s="7"/>
    </row>
    <row r="55" spans="2:7" ht="15.75" thickBot="1" x14ac:dyDescent="0.3">
      <c r="B55" s="121"/>
      <c r="C55" s="122"/>
      <c r="D55" s="76" t="s">
        <v>34</v>
      </c>
      <c r="E55" s="77"/>
      <c r="F55" s="80">
        <f>F37*10*0.8</f>
        <v>64800</v>
      </c>
      <c r="G55" s="79"/>
    </row>
    <row r="56" spans="2:7" ht="15.75" thickBot="1" x14ac:dyDescent="0.3">
      <c r="B56" s="113"/>
      <c r="C56" s="112"/>
      <c r="D56" s="112"/>
    </row>
    <row r="57" spans="2:7" x14ac:dyDescent="0.25">
      <c r="B57" s="106" t="s">
        <v>53</v>
      </c>
      <c r="C57" s="107"/>
      <c r="D57" s="81" t="s">
        <v>35</v>
      </c>
      <c r="E57" s="82"/>
      <c r="F57" s="83">
        <v>1000</v>
      </c>
      <c r="G57" s="84"/>
    </row>
    <row r="58" spans="2:7" x14ac:dyDescent="0.25">
      <c r="B58" s="108"/>
      <c r="C58" s="109"/>
      <c r="D58" s="62" t="s">
        <v>36</v>
      </c>
      <c r="E58" s="10"/>
      <c r="F58" s="9">
        <v>2000</v>
      </c>
      <c r="G58" s="7"/>
    </row>
    <row r="59" spans="2:7" x14ac:dyDescent="0.25">
      <c r="B59" s="108"/>
      <c r="C59" s="109"/>
      <c r="D59" s="62" t="s">
        <v>37</v>
      </c>
      <c r="E59" s="10"/>
      <c r="F59" s="9">
        <v>2100</v>
      </c>
      <c r="G59" s="7"/>
    </row>
    <row r="60" spans="2:7" x14ac:dyDescent="0.25">
      <c r="B60" s="108"/>
      <c r="C60" s="109"/>
      <c r="D60" s="62" t="s">
        <v>38</v>
      </c>
      <c r="E60" s="10"/>
      <c r="F60" s="9">
        <v>3100</v>
      </c>
      <c r="G60" s="7"/>
    </row>
    <row r="61" spans="2:7" x14ac:dyDescent="0.25">
      <c r="B61" s="108"/>
      <c r="C61" s="109"/>
      <c r="D61" s="62" t="s">
        <v>39</v>
      </c>
      <c r="E61" s="10"/>
      <c r="F61" s="9">
        <v>300</v>
      </c>
      <c r="G61" s="7"/>
    </row>
    <row r="62" spans="2:7" x14ac:dyDescent="0.25">
      <c r="B62" s="108"/>
      <c r="C62" s="109"/>
      <c r="D62" s="62" t="s">
        <v>40</v>
      </c>
      <c r="E62" s="10"/>
      <c r="F62" s="9">
        <v>400</v>
      </c>
      <c r="G62" s="7"/>
    </row>
    <row r="63" spans="2:7" ht="15.75" thickBot="1" x14ac:dyDescent="0.3">
      <c r="B63" s="110"/>
      <c r="C63" s="111"/>
      <c r="D63" s="76" t="s">
        <v>41</v>
      </c>
      <c r="E63" s="77"/>
      <c r="F63" s="78">
        <v>600</v>
      </c>
      <c r="G63" s="79"/>
    </row>
    <row r="64" spans="2:7" ht="42" customHeight="1" thickBot="1" x14ac:dyDescent="0.3">
      <c r="B64" s="114"/>
      <c r="C64" s="115"/>
      <c r="D64" s="115"/>
    </row>
    <row r="65" spans="2:7" x14ac:dyDescent="0.25">
      <c r="B65" s="123" t="s">
        <v>54</v>
      </c>
      <c r="C65" s="124"/>
      <c r="D65" s="81" t="s">
        <v>20</v>
      </c>
      <c r="E65" s="82"/>
      <c r="F65" s="83">
        <v>3000</v>
      </c>
      <c r="G65" s="84"/>
    </row>
    <row r="66" spans="2:7" x14ac:dyDescent="0.25">
      <c r="B66" s="125"/>
      <c r="C66" s="126"/>
      <c r="D66" s="62" t="s">
        <v>21</v>
      </c>
      <c r="E66" s="10"/>
      <c r="F66" s="9">
        <v>4000</v>
      </c>
      <c r="G66" s="7"/>
    </row>
    <row r="67" spans="2:7" x14ac:dyDescent="0.25">
      <c r="B67" s="125"/>
      <c r="C67" s="126"/>
      <c r="D67" s="62" t="s">
        <v>42</v>
      </c>
      <c r="E67" s="10"/>
      <c r="F67" s="12">
        <f>F65*10*0.85</f>
        <v>25500</v>
      </c>
      <c r="G67" s="7"/>
    </row>
    <row r="68" spans="2:7" ht="15.75" thickBot="1" x14ac:dyDescent="0.3">
      <c r="B68" s="127"/>
      <c r="C68" s="128"/>
      <c r="D68" s="76" t="s">
        <v>43</v>
      </c>
      <c r="E68" s="77"/>
      <c r="F68" s="80">
        <f>F66*10*0.85</f>
        <v>34000</v>
      </c>
      <c r="G68" s="79"/>
    </row>
    <row r="69" spans="2:7" ht="15.75" thickBot="1" x14ac:dyDescent="0.3">
      <c r="B69" s="114"/>
      <c r="C69" s="115"/>
      <c r="D69" s="115"/>
    </row>
    <row r="70" spans="2:7" x14ac:dyDescent="0.25">
      <c r="B70" s="106" t="s">
        <v>55</v>
      </c>
      <c r="C70" s="107"/>
      <c r="D70" s="81" t="s">
        <v>44</v>
      </c>
      <c r="E70" s="82"/>
      <c r="F70" s="83">
        <v>300</v>
      </c>
      <c r="G70" s="84"/>
    </row>
    <row r="71" spans="2:7" x14ac:dyDescent="0.25">
      <c r="B71" s="108"/>
      <c r="C71" s="109"/>
      <c r="D71" s="62" t="s">
        <v>45</v>
      </c>
      <c r="E71" s="10"/>
      <c r="F71" s="9">
        <v>1100</v>
      </c>
      <c r="G71" s="7"/>
    </row>
    <row r="72" spans="2:7" x14ac:dyDescent="0.25">
      <c r="B72" s="108"/>
      <c r="C72" s="109"/>
      <c r="D72" s="62" t="s">
        <v>46</v>
      </c>
      <c r="E72" s="10"/>
      <c r="F72" s="12">
        <v>2500</v>
      </c>
      <c r="G72" s="7"/>
    </row>
    <row r="73" spans="2:7" ht="30" x14ac:dyDescent="0.25">
      <c r="B73" s="108"/>
      <c r="C73" s="109"/>
      <c r="D73" s="62" t="s">
        <v>56</v>
      </c>
      <c r="E73" s="10"/>
      <c r="F73" s="4">
        <f t="shared" ref="F73" si="1">G73*12*0.97</f>
        <v>26772</v>
      </c>
      <c r="G73" s="9">
        <v>2300</v>
      </c>
    </row>
    <row r="74" spans="2:7" ht="30" x14ac:dyDescent="0.25">
      <c r="B74" s="108"/>
      <c r="C74" s="109"/>
      <c r="D74" s="6" t="s">
        <v>57</v>
      </c>
      <c r="E74" s="10"/>
      <c r="F74" s="4">
        <f>G74*6*0.97</f>
        <v>20079</v>
      </c>
      <c r="G74" s="9">
        <f>G73*1.5</f>
        <v>3450</v>
      </c>
    </row>
    <row r="75" spans="2:7" ht="30" x14ac:dyDescent="0.25">
      <c r="B75" s="108"/>
      <c r="C75" s="109"/>
      <c r="D75" s="6" t="s">
        <v>58</v>
      </c>
      <c r="E75" s="10"/>
      <c r="F75" s="4">
        <f>G75*3*0.97</f>
        <v>11712.75</v>
      </c>
      <c r="G75" s="9">
        <f>G73*1.75</f>
        <v>4025</v>
      </c>
    </row>
    <row r="76" spans="2:7" ht="30.75" thickBot="1" x14ac:dyDescent="0.3">
      <c r="B76" s="110"/>
      <c r="C76" s="111"/>
      <c r="D76" s="85" t="s">
        <v>59</v>
      </c>
      <c r="E76" s="77"/>
      <c r="F76" s="78">
        <f>G73*2</f>
        <v>4600</v>
      </c>
      <c r="G76" s="79"/>
    </row>
    <row r="77" spans="2:7" x14ac:dyDescent="0.25">
      <c r="F77" s="3"/>
      <c r="G77" s="3"/>
    </row>
    <row r="78" spans="2:7" x14ac:dyDescent="0.25">
      <c r="F78" s="3"/>
      <c r="G78" s="3"/>
    </row>
    <row r="79" spans="2:7" x14ac:dyDescent="0.25">
      <c r="F79" s="3"/>
      <c r="G79" s="3"/>
    </row>
    <row r="80" spans="2:7" x14ac:dyDescent="0.25">
      <c r="F80" s="3"/>
      <c r="G80" s="3"/>
    </row>
    <row r="81" spans="6:7" x14ac:dyDescent="0.25">
      <c r="F81" s="3"/>
      <c r="G81" s="3"/>
    </row>
    <row r="82" spans="6:7" x14ac:dyDescent="0.25">
      <c r="F82" s="3"/>
      <c r="G82" s="3"/>
    </row>
    <row r="83" spans="6:7" x14ac:dyDescent="0.25">
      <c r="F83" s="3"/>
      <c r="G83" s="3"/>
    </row>
    <row r="84" spans="6:7" x14ac:dyDescent="0.25">
      <c r="F84" s="3"/>
      <c r="G84" s="3"/>
    </row>
    <row r="85" spans="6:7" x14ac:dyDescent="0.25">
      <c r="F85" s="3"/>
      <c r="G85" s="3"/>
    </row>
    <row r="86" spans="6:7" x14ac:dyDescent="0.25">
      <c r="F86" s="3"/>
      <c r="G86" s="3"/>
    </row>
    <row r="87" spans="6:7" x14ac:dyDescent="0.25">
      <c r="F87" s="3"/>
      <c r="G87" s="3"/>
    </row>
    <row r="88" spans="6:7" x14ac:dyDescent="0.25">
      <c r="F88" s="3"/>
      <c r="G88" s="3"/>
    </row>
    <row r="89" spans="6:7" x14ac:dyDescent="0.25">
      <c r="F89" s="3"/>
      <c r="G89" s="3"/>
    </row>
    <row r="90" spans="6:7" x14ac:dyDescent="0.25">
      <c r="F90" s="3"/>
      <c r="G90" s="3"/>
    </row>
    <row r="91" spans="6:7" x14ac:dyDescent="0.25">
      <c r="F91" s="3"/>
      <c r="G91" s="3"/>
    </row>
    <row r="92" spans="6:7" x14ac:dyDescent="0.25">
      <c r="F92" s="3"/>
      <c r="G92" s="3"/>
    </row>
    <row r="93" spans="6:7" x14ac:dyDescent="0.25">
      <c r="F93" s="3"/>
      <c r="G93" s="3"/>
    </row>
    <row r="94" spans="6:7" x14ac:dyDescent="0.25">
      <c r="F94" s="3"/>
      <c r="G94" s="3"/>
    </row>
    <row r="95" spans="6:7" x14ac:dyDescent="0.25">
      <c r="F95" s="3"/>
      <c r="G95" s="3"/>
    </row>
    <row r="96" spans="6:7" x14ac:dyDescent="0.25">
      <c r="F96" s="3"/>
      <c r="G96" s="3"/>
    </row>
    <row r="97" spans="6:7" x14ac:dyDescent="0.25">
      <c r="F97" s="3"/>
      <c r="G97" s="3"/>
    </row>
    <row r="98" spans="6:7" x14ac:dyDescent="0.25">
      <c r="F98" s="3"/>
      <c r="G98" s="3"/>
    </row>
    <row r="99" spans="6:7" x14ac:dyDescent="0.25">
      <c r="F99" s="3"/>
      <c r="G99" s="3"/>
    </row>
    <row r="100" spans="6:7" x14ac:dyDescent="0.25">
      <c r="F100" s="3"/>
      <c r="G100" s="3"/>
    </row>
    <row r="101" spans="6:7" x14ac:dyDescent="0.25">
      <c r="F101" s="3"/>
      <c r="G101" s="3"/>
    </row>
    <row r="102" spans="6:7" x14ac:dyDescent="0.25">
      <c r="F102" s="3"/>
      <c r="G102" s="3"/>
    </row>
    <row r="103" spans="6:7" x14ac:dyDescent="0.25">
      <c r="F103" s="3"/>
      <c r="G103" s="3"/>
    </row>
    <row r="104" spans="6:7" x14ac:dyDescent="0.25">
      <c r="F104" s="3"/>
      <c r="G104" s="3"/>
    </row>
    <row r="105" spans="6:7" x14ac:dyDescent="0.25">
      <c r="F105" s="3"/>
      <c r="G105" s="3"/>
    </row>
    <row r="106" spans="6:7" x14ac:dyDescent="0.25">
      <c r="F106" s="3"/>
      <c r="G106" s="3"/>
    </row>
    <row r="107" spans="6:7" x14ac:dyDescent="0.25">
      <c r="F107" s="3"/>
      <c r="G107" s="3"/>
    </row>
    <row r="108" spans="6:7" x14ac:dyDescent="0.25">
      <c r="F108" s="3"/>
      <c r="G108" s="3"/>
    </row>
    <row r="109" spans="6:7" x14ac:dyDescent="0.25">
      <c r="F109" s="3"/>
      <c r="G109" s="3"/>
    </row>
    <row r="110" spans="6:7" x14ac:dyDescent="0.25">
      <c r="F110" s="3"/>
      <c r="G110" s="3"/>
    </row>
    <row r="111" spans="6:7" x14ac:dyDescent="0.25">
      <c r="F111" s="3"/>
      <c r="G111" s="3"/>
    </row>
    <row r="112" spans="6:7" x14ac:dyDescent="0.25">
      <c r="F112" s="3"/>
      <c r="G112" s="3"/>
    </row>
    <row r="113" spans="6:7" x14ac:dyDescent="0.25">
      <c r="F113" s="3"/>
      <c r="G113" s="3"/>
    </row>
    <row r="114" spans="6:7" x14ac:dyDescent="0.25">
      <c r="F114" s="3"/>
      <c r="G114" s="3"/>
    </row>
    <row r="115" spans="6:7" x14ac:dyDescent="0.25">
      <c r="F115" s="3"/>
      <c r="G115" s="3"/>
    </row>
    <row r="116" spans="6:7" x14ac:dyDescent="0.25">
      <c r="F116" s="3"/>
      <c r="G116" s="3"/>
    </row>
    <row r="117" spans="6:7" x14ac:dyDescent="0.25">
      <c r="F117" s="3"/>
      <c r="G117" s="3"/>
    </row>
    <row r="118" spans="6:7" x14ac:dyDescent="0.25">
      <c r="F118" s="3"/>
      <c r="G118" s="3"/>
    </row>
    <row r="119" spans="6:7" x14ac:dyDescent="0.25">
      <c r="F119" s="3"/>
      <c r="G119" s="3"/>
    </row>
    <row r="120" spans="6:7" x14ac:dyDescent="0.25">
      <c r="F120" s="3"/>
      <c r="G120" s="3"/>
    </row>
    <row r="121" spans="6:7" x14ac:dyDescent="0.25">
      <c r="F121" s="3"/>
      <c r="G121" s="3"/>
    </row>
    <row r="122" spans="6:7" x14ac:dyDescent="0.25">
      <c r="F122" s="3"/>
      <c r="G122" s="3"/>
    </row>
    <row r="123" spans="6:7" x14ac:dyDescent="0.25">
      <c r="F123" s="3"/>
      <c r="G123" s="3"/>
    </row>
    <row r="124" spans="6:7" x14ac:dyDescent="0.25">
      <c r="F124" s="3"/>
      <c r="G124" s="3"/>
    </row>
    <row r="125" spans="6:7" x14ac:dyDescent="0.25">
      <c r="F125" s="3"/>
      <c r="G125" s="3"/>
    </row>
    <row r="126" spans="6:7" x14ac:dyDescent="0.25">
      <c r="F126" s="3"/>
      <c r="G126" s="3"/>
    </row>
    <row r="127" spans="6:7" x14ac:dyDescent="0.25">
      <c r="F127" s="3"/>
      <c r="G127" s="3"/>
    </row>
    <row r="128" spans="6:7" x14ac:dyDescent="0.25">
      <c r="F128" s="3"/>
      <c r="G128" s="3"/>
    </row>
    <row r="129" spans="6:7" x14ac:dyDescent="0.25">
      <c r="F129" s="3"/>
      <c r="G129" s="3"/>
    </row>
    <row r="130" spans="6:7" x14ac:dyDescent="0.25">
      <c r="F130" s="3"/>
      <c r="G130" s="3"/>
    </row>
    <row r="131" spans="6:7" x14ac:dyDescent="0.25">
      <c r="F131" s="3"/>
      <c r="G131" s="3"/>
    </row>
    <row r="132" spans="6:7" x14ac:dyDescent="0.25">
      <c r="F132" s="3"/>
      <c r="G132" s="3"/>
    </row>
    <row r="133" spans="6:7" x14ac:dyDescent="0.25">
      <c r="F133" s="3"/>
      <c r="G133" s="3"/>
    </row>
    <row r="134" spans="6:7" x14ac:dyDescent="0.25">
      <c r="F134" s="3"/>
      <c r="G134" s="3"/>
    </row>
    <row r="135" spans="6:7" x14ac:dyDescent="0.25">
      <c r="F135" s="3"/>
      <c r="G135" s="3"/>
    </row>
    <row r="136" spans="6:7" x14ac:dyDescent="0.25">
      <c r="F136" s="3"/>
      <c r="G136" s="3"/>
    </row>
    <row r="137" spans="6:7" x14ac:dyDescent="0.25">
      <c r="F137" s="3"/>
      <c r="G137" s="3"/>
    </row>
    <row r="138" spans="6:7" x14ac:dyDescent="0.25">
      <c r="F138" s="3"/>
      <c r="G138" s="3"/>
    </row>
    <row r="139" spans="6:7" x14ac:dyDescent="0.25">
      <c r="F139" s="3"/>
      <c r="G139" s="3"/>
    </row>
    <row r="140" spans="6:7" x14ac:dyDescent="0.25">
      <c r="F140" s="3"/>
      <c r="G140" s="3"/>
    </row>
    <row r="141" spans="6:7" x14ac:dyDescent="0.25">
      <c r="F141" s="3"/>
      <c r="G141" s="3"/>
    </row>
    <row r="142" spans="6:7" x14ac:dyDescent="0.25">
      <c r="F142" s="3"/>
      <c r="G142" s="3"/>
    </row>
    <row r="143" spans="6:7" x14ac:dyDescent="0.25">
      <c r="F143" s="3"/>
      <c r="G143" s="3"/>
    </row>
    <row r="144" spans="6:7" x14ac:dyDescent="0.25">
      <c r="F144" s="3"/>
      <c r="G144" s="3"/>
    </row>
    <row r="145" spans="6:7" x14ac:dyDescent="0.25">
      <c r="F145" s="3"/>
      <c r="G145" s="3"/>
    </row>
    <row r="146" spans="6:7" x14ac:dyDescent="0.25">
      <c r="F146" s="3"/>
      <c r="G146" s="3"/>
    </row>
    <row r="147" spans="6:7" x14ac:dyDescent="0.25">
      <c r="F147" s="3"/>
      <c r="G147" s="3"/>
    </row>
    <row r="148" spans="6:7" x14ac:dyDescent="0.25">
      <c r="F148" s="3"/>
      <c r="G148" s="3"/>
    </row>
    <row r="149" spans="6:7" x14ac:dyDescent="0.25">
      <c r="F149" s="3"/>
      <c r="G149" s="3"/>
    </row>
    <row r="150" spans="6:7" x14ac:dyDescent="0.25">
      <c r="F150" s="3"/>
      <c r="G150" s="3"/>
    </row>
    <row r="151" spans="6:7" x14ac:dyDescent="0.25">
      <c r="F151" s="3"/>
      <c r="G151" s="3"/>
    </row>
    <row r="152" spans="6:7" x14ac:dyDescent="0.25">
      <c r="F152" s="3"/>
      <c r="G152" s="3"/>
    </row>
    <row r="153" spans="6:7" x14ac:dyDescent="0.25">
      <c r="F153" s="3"/>
      <c r="G153" s="3"/>
    </row>
    <row r="154" spans="6:7" x14ac:dyDescent="0.25">
      <c r="F154" s="3"/>
      <c r="G154" s="3"/>
    </row>
    <row r="155" spans="6:7" x14ac:dyDescent="0.25">
      <c r="F155" s="3"/>
      <c r="G155" s="3"/>
    </row>
    <row r="156" spans="6:7" x14ac:dyDescent="0.25">
      <c r="F156" s="3"/>
      <c r="G156" s="3"/>
    </row>
    <row r="157" spans="6:7" x14ac:dyDescent="0.25">
      <c r="F157" s="3"/>
      <c r="G157" s="3"/>
    </row>
    <row r="158" spans="6:7" x14ac:dyDescent="0.25">
      <c r="F158" s="3"/>
      <c r="G158" s="3"/>
    </row>
    <row r="159" spans="6:7" x14ac:dyDescent="0.25">
      <c r="F159" s="3"/>
      <c r="G159" s="3"/>
    </row>
    <row r="160" spans="6:7" x14ac:dyDescent="0.25">
      <c r="F160" s="3"/>
      <c r="G160" s="3"/>
    </row>
    <row r="161" spans="6:7" x14ac:dyDescent="0.25">
      <c r="F161" s="3"/>
      <c r="G161" s="3"/>
    </row>
    <row r="162" spans="6:7" x14ac:dyDescent="0.25">
      <c r="F162" s="3"/>
      <c r="G162" s="3"/>
    </row>
    <row r="163" spans="6:7" x14ac:dyDescent="0.25">
      <c r="F163" s="3"/>
      <c r="G163" s="3"/>
    </row>
    <row r="164" spans="6:7" x14ac:dyDescent="0.25">
      <c r="F164" s="3"/>
      <c r="G164" s="3"/>
    </row>
    <row r="165" spans="6:7" x14ac:dyDescent="0.25">
      <c r="F165" s="3"/>
      <c r="G165" s="3"/>
    </row>
    <row r="166" spans="6:7" x14ac:dyDescent="0.25">
      <c r="F166" s="3"/>
      <c r="G166" s="3"/>
    </row>
    <row r="167" spans="6:7" x14ac:dyDescent="0.25">
      <c r="F167" s="3"/>
      <c r="G167" s="3"/>
    </row>
    <row r="168" spans="6:7" x14ac:dyDescent="0.25">
      <c r="F168" s="3"/>
      <c r="G168" s="3"/>
    </row>
    <row r="169" spans="6:7" x14ac:dyDescent="0.25">
      <c r="F169" s="3"/>
      <c r="G169" s="3"/>
    </row>
    <row r="170" spans="6:7" x14ac:dyDescent="0.25">
      <c r="F170" s="3"/>
      <c r="G170" s="3"/>
    </row>
    <row r="171" spans="6:7" x14ac:dyDescent="0.25">
      <c r="F171" s="3"/>
      <c r="G171" s="3"/>
    </row>
    <row r="172" spans="6:7" x14ac:dyDescent="0.25">
      <c r="F172" s="3"/>
      <c r="G172" s="3"/>
    </row>
    <row r="173" spans="6:7" x14ac:dyDescent="0.25">
      <c r="F173" s="3"/>
      <c r="G173" s="3"/>
    </row>
    <row r="174" spans="6:7" x14ac:dyDescent="0.25">
      <c r="F174" s="3"/>
      <c r="G174" s="3"/>
    </row>
    <row r="175" spans="6:7" x14ac:dyDescent="0.25">
      <c r="F175" s="3"/>
      <c r="G175" s="3"/>
    </row>
    <row r="176" spans="6:7" x14ac:dyDescent="0.25">
      <c r="F176" s="3"/>
      <c r="G176" s="3"/>
    </row>
    <row r="177" spans="6:7" x14ac:dyDescent="0.25">
      <c r="F177" s="3"/>
      <c r="G177" s="3"/>
    </row>
    <row r="178" spans="6:7" x14ac:dyDescent="0.25">
      <c r="F178" s="3"/>
      <c r="G178" s="3"/>
    </row>
    <row r="179" spans="6:7" x14ac:dyDescent="0.25">
      <c r="F179" s="3"/>
      <c r="G179" s="3"/>
    </row>
    <row r="180" spans="6:7" x14ac:dyDescent="0.25">
      <c r="F180" s="3"/>
      <c r="G180" s="3"/>
    </row>
    <row r="181" spans="6:7" x14ac:dyDescent="0.25">
      <c r="F181" s="3"/>
      <c r="G181" s="3"/>
    </row>
    <row r="182" spans="6:7" x14ac:dyDescent="0.25">
      <c r="F182" s="3"/>
      <c r="G182" s="3"/>
    </row>
    <row r="183" spans="6:7" x14ac:dyDescent="0.25">
      <c r="F183" s="3"/>
      <c r="G183" s="3"/>
    </row>
    <row r="184" spans="6:7" x14ac:dyDescent="0.25">
      <c r="F184" s="3"/>
      <c r="G184" s="3"/>
    </row>
    <row r="185" spans="6:7" x14ac:dyDescent="0.25">
      <c r="F185" s="3"/>
      <c r="G185" s="3"/>
    </row>
    <row r="186" spans="6:7" x14ac:dyDescent="0.25">
      <c r="F186" s="3"/>
      <c r="G186" s="3"/>
    </row>
    <row r="187" spans="6:7" x14ac:dyDescent="0.25">
      <c r="F187" s="3"/>
      <c r="G187" s="3"/>
    </row>
    <row r="188" spans="6:7" x14ac:dyDescent="0.25">
      <c r="F188" s="3"/>
      <c r="G188" s="3"/>
    </row>
    <row r="189" spans="6:7" x14ac:dyDescent="0.25">
      <c r="F189" s="3"/>
      <c r="G189" s="3"/>
    </row>
    <row r="190" spans="6:7" x14ac:dyDescent="0.25">
      <c r="F190" s="3"/>
      <c r="G190" s="3"/>
    </row>
    <row r="191" spans="6:7" x14ac:dyDescent="0.25">
      <c r="F191" s="3"/>
      <c r="G191" s="3"/>
    </row>
    <row r="192" spans="6:7" x14ac:dyDescent="0.25">
      <c r="F192" s="3"/>
      <c r="G192" s="3"/>
    </row>
    <row r="193" spans="6:7" x14ac:dyDescent="0.25">
      <c r="F193" s="3"/>
      <c r="G193" s="3"/>
    </row>
    <row r="194" spans="6:7" x14ac:dyDescent="0.25">
      <c r="F194" s="3"/>
      <c r="G194" s="3"/>
    </row>
    <row r="195" spans="6:7" x14ac:dyDescent="0.25">
      <c r="F195" s="3"/>
      <c r="G195" s="3"/>
    </row>
    <row r="196" spans="6:7" x14ac:dyDescent="0.25">
      <c r="F196" s="3"/>
      <c r="G196" s="3"/>
    </row>
    <row r="197" spans="6:7" x14ac:dyDescent="0.25">
      <c r="F197" s="3"/>
      <c r="G197" s="3"/>
    </row>
    <row r="198" spans="6:7" x14ac:dyDescent="0.25">
      <c r="F198" s="3"/>
      <c r="G198" s="3"/>
    </row>
    <row r="199" spans="6:7" x14ac:dyDescent="0.25">
      <c r="F199" s="3"/>
      <c r="G199" s="3"/>
    </row>
    <row r="200" spans="6:7" x14ac:dyDescent="0.25">
      <c r="F200" s="3"/>
      <c r="G200" s="3"/>
    </row>
    <row r="201" spans="6:7" x14ac:dyDescent="0.25">
      <c r="F201" s="3"/>
      <c r="G201" s="3"/>
    </row>
    <row r="202" spans="6:7" x14ac:dyDescent="0.25">
      <c r="F202" s="3"/>
      <c r="G202" s="3"/>
    </row>
    <row r="203" spans="6:7" x14ac:dyDescent="0.25">
      <c r="F203" s="3"/>
      <c r="G203" s="3"/>
    </row>
    <row r="204" spans="6:7" x14ac:dyDescent="0.25">
      <c r="F204" s="3"/>
      <c r="G204" s="3"/>
    </row>
    <row r="205" spans="6:7" x14ac:dyDescent="0.25">
      <c r="F205" s="3"/>
      <c r="G205" s="3"/>
    </row>
    <row r="206" spans="6:7" x14ac:dyDescent="0.25">
      <c r="F206" s="3"/>
      <c r="G206" s="3"/>
    </row>
    <row r="207" spans="6:7" x14ac:dyDescent="0.25">
      <c r="F207" s="3"/>
      <c r="G207" s="3"/>
    </row>
    <row r="208" spans="6:7" x14ac:dyDescent="0.25">
      <c r="F208" s="3"/>
      <c r="G208" s="3"/>
    </row>
    <row r="209" spans="6:7" x14ac:dyDescent="0.25">
      <c r="F209" s="3"/>
      <c r="G209" s="3"/>
    </row>
    <row r="210" spans="6:7" x14ac:dyDescent="0.25">
      <c r="F210" s="3"/>
      <c r="G210" s="3"/>
    </row>
    <row r="211" spans="6:7" x14ac:dyDescent="0.25">
      <c r="F211" s="3"/>
      <c r="G211" s="3"/>
    </row>
    <row r="212" spans="6:7" x14ac:dyDescent="0.25">
      <c r="F212" s="3"/>
      <c r="G212" s="3"/>
    </row>
    <row r="213" spans="6:7" x14ac:dyDescent="0.25">
      <c r="F213" s="3"/>
      <c r="G213" s="3"/>
    </row>
    <row r="214" spans="6:7" x14ac:dyDescent="0.25">
      <c r="F214" s="3"/>
      <c r="G214" s="3"/>
    </row>
    <row r="215" spans="6:7" x14ac:dyDescent="0.25">
      <c r="F215" s="3"/>
      <c r="G215" s="3"/>
    </row>
    <row r="216" spans="6:7" x14ac:dyDescent="0.25">
      <c r="F216" s="3"/>
      <c r="G216" s="3"/>
    </row>
    <row r="217" spans="6:7" x14ac:dyDescent="0.25">
      <c r="F217" s="3"/>
      <c r="G217" s="3"/>
    </row>
    <row r="218" spans="6:7" x14ac:dyDescent="0.25">
      <c r="F218" s="3"/>
      <c r="G218" s="3"/>
    </row>
    <row r="219" spans="6:7" x14ac:dyDescent="0.25">
      <c r="F219" s="3"/>
      <c r="G219" s="3"/>
    </row>
    <row r="220" spans="6:7" x14ac:dyDescent="0.25">
      <c r="F220" s="3"/>
      <c r="G220" s="3"/>
    </row>
    <row r="221" spans="6:7" x14ac:dyDescent="0.25">
      <c r="F221" s="3"/>
      <c r="G221" s="3"/>
    </row>
    <row r="222" spans="6:7" x14ac:dyDescent="0.25">
      <c r="F222" s="3"/>
      <c r="G222" s="3"/>
    </row>
    <row r="223" spans="6:7" x14ac:dyDescent="0.25">
      <c r="F223" s="3"/>
      <c r="G223" s="3"/>
    </row>
    <row r="224" spans="6:7" x14ac:dyDescent="0.25">
      <c r="F224" s="3"/>
      <c r="G224" s="3"/>
    </row>
    <row r="225" spans="6:7" x14ac:dyDescent="0.25">
      <c r="F225" s="3"/>
      <c r="G225" s="3"/>
    </row>
    <row r="226" spans="6:7" x14ac:dyDescent="0.25">
      <c r="F226" s="3"/>
      <c r="G226" s="3"/>
    </row>
    <row r="227" spans="6:7" x14ac:dyDescent="0.25">
      <c r="F227" s="3"/>
      <c r="G227" s="3"/>
    </row>
    <row r="228" spans="6:7" x14ac:dyDescent="0.25">
      <c r="F228" s="3"/>
      <c r="G228" s="3"/>
    </row>
    <row r="229" spans="6:7" x14ac:dyDescent="0.25">
      <c r="F229" s="3"/>
      <c r="G229" s="3"/>
    </row>
    <row r="230" spans="6:7" x14ac:dyDescent="0.25">
      <c r="F230" s="3"/>
      <c r="G230" s="3"/>
    </row>
    <row r="231" spans="6:7" x14ac:dyDescent="0.25">
      <c r="F231" s="3"/>
      <c r="G231" s="3"/>
    </row>
    <row r="232" spans="6:7" x14ac:dyDescent="0.25">
      <c r="F232" s="3"/>
      <c r="G232" s="3"/>
    </row>
    <row r="233" spans="6:7" x14ac:dyDescent="0.25">
      <c r="F233" s="3"/>
      <c r="G233" s="3"/>
    </row>
    <row r="234" spans="6:7" x14ac:dyDescent="0.25">
      <c r="F234" s="3"/>
      <c r="G234" s="3"/>
    </row>
    <row r="235" spans="6:7" x14ac:dyDescent="0.25">
      <c r="F235" s="3"/>
      <c r="G235" s="3"/>
    </row>
    <row r="236" spans="6:7" x14ac:dyDescent="0.25">
      <c r="F236" s="3"/>
      <c r="G236" s="3"/>
    </row>
    <row r="237" spans="6:7" x14ac:dyDescent="0.25">
      <c r="F237" s="3"/>
      <c r="G237" s="3"/>
    </row>
    <row r="238" spans="6:7" x14ac:dyDescent="0.25">
      <c r="F238" s="3"/>
      <c r="G238" s="3"/>
    </row>
    <row r="239" spans="6:7" x14ac:dyDescent="0.25">
      <c r="F239" s="3"/>
      <c r="G239" s="3"/>
    </row>
    <row r="240" spans="6:7" x14ac:dyDescent="0.25">
      <c r="F240" s="3"/>
      <c r="G240" s="3"/>
    </row>
    <row r="241" spans="6:7" x14ac:dyDescent="0.25">
      <c r="F241" s="3"/>
      <c r="G241" s="3"/>
    </row>
    <row r="242" spans="6:7" x14ac:dyDescent="0.25">
      <c r="F242" s="3"/>
      <c r="G242" s="3"/>
    </row>
    <row r="243" spans="6:7" x14ac:dyDescent="0.25">
      <c r="F243" s="3"/>
      <c r="G243" s="3"/>
    </row>
    <row r="244" spans="6:7" x14ac:dyDescent="0.25">
      <c r="F244" s="3"/>
      <c r="G244" s="3"/>
    </row>
    <row r="245" spans="6:7" x14ac:dyDescent="0.25">
      <c r="F245" s="3"/>
      <c r="G245" s="3"/>
    </row>
    <row r="246" spans="6:7" x14ac:dyDescent="0.25">
      <c r="F246" s="3"/>
      <c r="G246" s="3"/>
    </row>
    <row r="247" spans="6:7" x14ac:dyDescent="0.25">
      <c r="F247" s="3"/>
      <c r="G247" s="3"/>
    </row>
    <row r="248" spans="6:7" x14ac:dyDescent="0.25">
      <c r="F248" s="3"/>
      <c r="G248" s="3"/>
    </row>
    <row r="249" spans="6:7" x14ac:dyDescent="0.25">
      <c r="F249" s="3"/>
      <c r="G249" s="3"/>
    </row>
    <row r="250" spans="6:7" x14ac:dyDescent="0.25">
      <c r="F250" s="3"/>
      <c r="G250" s="3"/>
    </row>
    <row r="251" spans="6:7" x14ac:dyDescent="0.25">
      <c r="F251" s="3"/>
      <c r="G251" s="3"/>
    </row>
    <row r="252" spans="6:7" x14ac:dyDescent="0.25">
      <c r="F252" s="3"/>
      <c r="G252" s="3"/>
    </row>
    <row r="253" spans="6:7" x14ac:dyDescent="0.25">
      <c r="F253" s="3"/>
      <c r="G253" s="3"/>
    </row>
    <row r="254" spans="6:7" x14ac:dyDescent="0.25">
      <c r="F254" s="3"/>
      <c r="G254" s="3"/>
    </row>
    <row r="255" spans="6:7" x14ac:dyDescent="0.25">
      <c r="F255" s="3"/>
      <c r="G255" s="3"/>
    </row>
    <row r="256" spans="6:7" x14ac:dyDescent="0.25">
      <c r="F256" s="3"/>
      <c r="G256" s="3"/>
    </row>
    <row r="257" spans="6:7" x14ac:dyDescent="0.25">
      <c r="F257" s="3"/>
      <c r="G257" s="3"/>
    </row>
    <row r="258" spans="6:7" x14ac:dyDescent="0.25">
      <c r="F258" s="3"/>
      <c r="G258" s="3"/>
    </row>
    <row r="259" spans="6:7" x14ac:dyDescent="0.25">
      <c r="F259" s="3"/>
      <c r="G259" s="3"/>
    </row>
    <row r="260" spans="6:7" x14ac:dyDescent="0.25">
      <c r="F260" s="3"/>
      <c r="G260" s="3"/>
    </row>
    <row r="261" spans="6:7" x14ac:dyDescent="0.25">
      <c r="F261" s="3"/>
      <c r="G261" s="3"/>
    </row>
    <row r="262" spans="6:7" x14ac:dyDescent="0.25">
      <c r="F262" s="3"/>
      <c r="G262" s="3"/>
    </row>
    <row r="263" spans="6:7" x14ac:dyDescent="0.25">
      <c r="F263" s="3"/>
      <c r="G263" s="3"/>
    </row>
    <row r="264" spans="6:7" x14ac:dyDescent="0.25">
      <c r="F264" s="3"/>
      <c r="G264" s="3"/>
    </row>
    <row r="265" spans="6:7" x14ac:dyDescent="0.25">
      <c r="F265" s="3"/>
      <c r="G265" s="3"/>
    </row>
    <row r="266" spans="6:7" x14ac:dyDescent="0.25">
      <c r="F266" s="3"/>
      <c r="G266" s="3"/>
    </row>
    <row r="267" spans="6:7" x14ac:dyDescent="0.25">
      <c r="F267" s="3"/>
      <c r="G267" s="3"/>
    </row>
    <row r="268" spans="6:7" x14ac:dyDescent="0.25">
      <c r="F268" s="3"/>
      <c r="G268" s="3"/>
    </row>
    <row r="269" spans="6:7" x14ac:dyDescent="0.25">
      <c r="F269" s="3"/>
      <c r="G269" s="3"/>
    </row>
    <row r="270" spans="6:7" x14ac:dyDescent="0.25">
      <c r="F270" s="3"/>
      <c r="G270" s="3"/>
    </row>
    <row r="271" spans="6:7" x14ac:dyDescent="0.25">
      <c r="F271" s="3"/>
      <c r="G271" s="3"/>
    </row>
    <row r="272" spans="6:7" x14ac:dyDescent="0.25">
      <c r="F272" s="3"/>
      <c r="G272" s="3"/>
    </row>
    <row r="273" spans="6:7" x14ac:dyDescent="0.25">
      <c r="F273" s="3"/>
      <c r="G273" s="3"/>
    </row>
    <row r="274" spans="6:7" x14ac:dyDescent="0.25">
      <c r="F274" s="3"/>
      <c r="G274" s="3"/>
    </row>
    <row r="275" spans="6:7" x14ac:dyDescent="0.25">
      <c r="F275" s="3"/>
      <c r="G275" s="3"/>
    </row>
    <row r="276" spans="6:7" x14ac:dyDescent="0.25">
      <c r="F276" s="3"/>
      <c r="G276" s="3"/>
    </row>
    <row r="277" spans="6:7" x14ac:dyDescent="0.25">
      <c r="F277" s="3"/>
      <c r="G277" s="3"/>
    </row>
    <row r="278" spans="6:7" x14ac:dyDescent="0.25">
      <c r="F278" s="3"/>
      <c r="G278" s="3"/>
    </row>
    <row r="279" spans="6:7" x14ac:dyDescent="0.25">
      <c r="F279" s="3"/>
      <c r="G279" s="3"/>
    </row>
    <row r="280" spans="6:7" x14ac:dyDescent="0.25">
      <c r="F280" s="3"/>
      <c r="G280" s="3"/>
    </row>
    <row r="281" spans="6:7" x14ac:dyDescent="0.25">
      <c r="F281" s="3"/>
      <c r="G281" s="3"/>
    </row>
    <row r="282" spans="6:7" x14ac:dyDescent="0.25">
      <c r="F282" s="3"/>
      <c r="G282" s="3"/>
    </row>
    <row r="283" spans="6:7" x14ac:dyDescent="0.25">
      <c r="F283" s="3"/>
      <c r="G283" s="3"/>
    </row>
    <row r="284" spans="6:7" x14ac:dyDescent="0.25">
      <c r="F284" s="3"/>
      <c r="G284" s="3"/>
    </row>
    <row r="285" spans="6:7" x14ac:dyDescent="0.25">
      <c r="F285" s="3"/>
      <c r="G285" s="3"/>
    </row>
    <row r="286" spans="6:7" x14ac:dyDescent="0.25">
      <c r="F286" s="3"/>
      <c r="G286" s="3"/>
    </row>
    <row r="287" spans="6:7" x14ac:dyDescent="0.25">
      <c r="F287" s="3"/>
      <c r="G287" s="3"/>
    </row>
    <row r="288" spans="6:7" x14ac:dyDescent="0.25">
      <c r="F288" s="3"/>
      <c r="G288" s="3"/>
    </row>
    <row r="289" spans="6:7" x14ac:dyDescent="0.25">
      <c r="F289" s="3"/>
      <c r="G289" s="3"/>
    </row>
    <row r="290" spans="6:7" x14ac:dyDescent="0.25">
      <c r="F290" s="3"/>
      <c r="G290" s="3"/>
    </row>
    <row r="291" spans="6:7" x14ac:dyDescent="0.25">
      <c r="F291" s="3"/>
      <c r="G291" s="3"/>
    </row>
    <row r="292" spans="6:7" x14ac:dyDescent="0.25">
      <c r="F292" s="3"/>
      <c r="G292" s="3"/>
    </row>
    <row r="293" spans="6:7" x14ac:dyDescent="0.25">
      <c r="F293" s="3"/>
      <c r="G293" s="3"/>
    </row>
    <row r="294" spans="6:7" x14ac:dyDescent="0.25">
      <c r="F294" s="3"/>
      <c r="G294" s="3"/>
    </row>
    <row r="295" spans="6:7" x14ac:dyDescent="0.25">
      <c r="F295" s="3"/>
      <c r="G295" s="3"/>
    </row>
    <row r="296" spans="6:7" x14ac:dyDescent="0.25">
      <c r="F296" s="3"/>
      <c r="G296" s="3"/>
    </row>
    <row r="297" spans="6:7" x14ac:dyDescent="0.25">
      <c r="F297" s="3"/>
      <c r="G297" s="3"/>
    </row>
    <row r="298" spans="6:7" x14ac:dyDescent="0.25">
      <c r="F298" s="3"/>
      <c r="G298" s="3"/>
    </row>
    <row r="299" spans="6:7" x14ac:dyDescent="0.25">
      <c r="F299" s="3"/>
      <c r="G299" s="3"/>
    </row>
    <row r="300" spans="6:7" x14ac:dyDescent="0.25">
      <c r="F300" s="3"/>
      <c r="G300" s="3"/>
    </row>
    <row r="301" spans="6:7" x14ac:dyDescent="0.25">
      <c r="F301" s="3"/>
      <c r="G301" s="3"/>
    </row>
    <row r="302" spans="6:7" x14ac:dyDescent="0.25">
      <c r="F302" s="3"/>
      <c r="G302" s="3"/>
    </row>
    <row r="303" spans="6:7" x14ac:dyDescent="0.25">
      <c r="F303" s="3"/>
      <c r="G303" s="3"/>
    </row>
    <row r="304" spans="6:7" x14ac:dyDescent="0.25">
      <c r="F304" s="3"/>
      <c r="G304" s="3"/>
    </row>
    <row r="305" spans="6:7" x14ac:dyDescent="0.25">
      <c r="F305" s="3"/>
      <c r="G305" s="3"/>
    </row>
    <row r="306" spans="6:7" x14ac:dyDescent="0.25">
      <c r="F306" s="3"/>
      <c r="G306" s="3"/>
    </row>
    <row r="307" spans="6:7" x14ac:dyDescent="0.25">
      <c r="F307" s="3"/>
      <c r="G307" s="3"/>
    </row>
    <row r="308" spans="6:7" x14ac:dyDescent="0.25">
      <c r="F308" s="3"/>
      <c r="G308" s="3"/>
    </row>
    <row r="309" spans="6:7" x14ac:dyDescent="0.25">
      <c r="F309" s="3"/>
      <c r="G309" s="3"/>
    </row>
    <row r="310" spans="6:7" x14ac:dyDescent="0.25">
      <c r="F310" s="3"/>
      <c r="G310" s="3"/>
    </row>
    <row r="311" spans="6:7" x14ac:dyDescent="0.25">
      <c r="F311" s="3"/>
      <c r="G311" s="3"/>
    </row>
    <row r="312" spans="6:7" x14ac:dyDescent="0.25">
      <c r="F312" s="3"/>
      <c r="G312" s="3"/>
    </row>
    <row r="313" spans="6:7" x14ac:dyDescent="0.25">
      <c r="F313" s="3"/>
      <c r="G313" s="3"/>
    </row>
    <row r="314" spans="6:7" x14ac:dyDescent="0.25">
      <c r="F314" s="3"/>
      <c r="G314" s="3"/>
    </row>
    <row r="315" spans="6:7" x14ac:dyDescent="0.25">
      <c r="F315" s="3"/>
      <c r="G315" s="3"/>
    </row>
    <row r="316" spans="6:7" x14ac:dyDescent="0.25">
      <c r="F316" s="3"/>
      <c r="G316" s="3"/>
    </row>
    <row r="317" spans="6:7" x14ac:dyDescent="0.25">
      <c r="F317" s="3"/>
      <c r="G317" s="3"/>
    </row>
    <row r="318" spans="6:7" x14ac:dyDescent="0.25">
      <c r="F318" s="3"/>
      <c r="G318" s="3"/>
    </row>
    <row r="319" spans="6:7" x14ac:dyDescent="0.25">
      <c r="F319" s="3"/>
      <c r="G319" s="3"/>
    </row>
    <row r="320" spans="6:7" x14ac:dyDescent="0.25">
      <c r="F320" s="3"/>
      <c r="G320" s="3"/>
    </row>
    <row r="321" spans="6:7" x14ac:dyDescent="0.25">
      <c r="F321" s="3"/>
      <c r="G321" s="3"/>
    </row>
    <row r="322" spans="6:7" x14ac:dyDescent="0.25">
      <c r="F322" s="3"/>
      <c r="G322" s="3"/>
    </row>
    <row r="323" spans="6:7" x14ac:dyDescent="0.25">
      <c r="F323" s="3"/>
      <c r="G323" s="3"/>
    </row>
    <row r="324" spans="6:7" x14ac:dyDescent="0.25">
      <c r="F324" s="3"/>
      <c r="G324" s="3"/>
    </row>
    <row r="325" spans="6:7" x14ac:dyDescent="0.25">
      <c r="F325" s="3"/>
      <c r="G325" s="3"/>
    </row>
    <row r="326" spans="6:7" x14ac:dyDescent="0.25">
      <c r="F326" s="3"/>
      <c r="G326" s="3"/>
    </row>
    <row r="327" spans="6:7" x14ac:dyDescent="0.25">
      <c r="F327" s="3"/>
      <c r="G327" s="3"/>
    </row>
    <row r="328" spans="6:7" x14ac:dyDescent="0.25">
      <c r="F328" s="3"/>
      <c r="G328" s="3"/>
    </row>
    <row r="329" spans="6:7" x14ac:dyDescent="0.25">
      <c r="F329" s="3"/>
      <c r="G329" s="3"/>
    </row>
    <row r="330" spans="6:7" x14ac:dyDescent="0.25">
      <c r="F330" s="3"/>
      <c r="G330" s="3"/>
    </row>
    <row r="331" spans="6:7" x14ac:dyDescent="0.25">
      <c r="F331" s="3"/>
      <c r="G331" s="3"/>
    </row>
    <row r="332" spans="6:7" x14ac:dyDescent="0.25">
      <c r="F332" s="3"/>
      <c r="G332" s="3"/>
    </row>
    <row r="333" spans="6:7" x14ac:dyDescent="0.25">
      <c r="F333" s="3"/>
      <c r="G333" s="3"/>
    </row>
    <row r="334" spans="6:7" x14ac:dyDescent="0.25">
      <c r="F334" s="3"/>
      <c r="G334" s="3"/>
    </row>
    <row r="335" spans="6:7" x14ac:dyDescent="0.25">
      <c r="F335" s="3"/>
      <c r="G335" s="3"/>
    </row>
    <row r="336" spans="6:7" x14ac:dyDescent="0.25">
      <c r="F336" s="3"/>
      <c r="G336" s="3"/>
    </row>
    <row r="337" spans="6:7" x14ac:dyDescent="0.25">
      <c r="F337" s="3"/>
      <c r="G337" s="3"/>
    </row>
    <row r="338" spans="6:7" x14ac:dyDescent="0.25">
      <c r="F338" s="3"/>
      <c r="G338" s="3"/>
    </row>
    <row r="339" spans="6:7" x14ac:dyDescent="0.25">
      <c r="F339" s="3"/>
      <c r="G339" s="3"/>
    </row>
    <row r="340" spans="6:7" x14ac:dyDescent="0.25">
      <c r="F340" s="3"/>
      <c r="G340" s="3"/>
    </row>
    <row r="341" spans="6:7" x14ac:dyDescent="0.25">
      <c r="F341" s="3"/>
      <c r="G341" s="3"/>
    </row>
    <row r="342" spans="6:7" x14ac:dyDescent="0.25">
      <c r="F342" s="3"/>
      <c r="G342" s="3"/>
    </row>
    <row r="343" spans="6:7" x14ac:dyDescent="0.25">
      <c r="F343" s="3"/>
      <c r="G343" s="3"/>
    </row>
    <row r="344" spans="6:7" x14ac:dyDescent="0.25">
      <c r="F344" s="3"/>
      <c r="G344" s="3"/>
    </row>
    <row r="345" spans="6:7" x14ac:dyDescent="0.25">
      <c r="F345" s="3"/>
      <c r="G345" s="3"/>
    </row>
    <row r="346" spans="6:7" x14ac:dyDescent="0.25">
      <c r="F346" s="3"/>
      <c r="G346" s="3"/>
    </row>
    <row r="347" spans="6:7" x14ac:dyDescent="0.25">
      <c r="F347" s="3"/>
      <c r="G347" s="3"/>
    </row>
    <row r="348" spans="6:7" x14ac:dyDescent="0.25">
      <c r="F348" s="3"/>
      <c r="G348" s="3"/>
    </row>
    <row r="349" spans="6:7" x14ac:dyDescent="0.25">
      <c r="F349" s="3"/>
      <c r="G349" s="3"/>
    </row>
    <row r="350" spans="6:7" x14ac:dyDescent="0.25">
      <c r="F350" s="3"/>
      <c r="G350" s="3"/>
    </row>
    <row r="351" spans="6:7" x14ac:dyDescent="0.25">
      <c r="F351" s="3"/>
      <c r="G351" s="3"/>
    </row>
    <row r="352" spans="6:7" x14ac:dyDescent="0.25">
      <c r="F352" s="3"/>
      <c r="G352" s="3"/>
    </row>
    <row r="353" spans="6:7" x14ac:dyDescent="0.25">
      <c r="F353" s="3"/>
      <c r="G353" s="3"/>
    </row>
    <row r="354" spans="6:7" x14ac:dyDescent="0.25">
      <c r="F354" s="3"/>
      <c r="G354" s="3"/>
    </row>
    <row r="355" spans="6:7" x14ac:dyDescent="0.25">
      <c r="F355" s="3"/>
      <c r="G355" s="3"/>
    </row>
    <row r="356" spans="6:7" x14ac:dyDescent="0.25">
      <c r="F356" s="3"/>
      <c r="G356" s="3"/>
    </row>
    <row r="357" spans="6:7" x14ac:dyDescent="0.25">
      <c r="F357" s="3"/>
      <c r="G357" s="3"/>
    </row>
    <row r="358" spans="6:7" x14ac:dyDescent="0.25">
      <c r="F358" s="3"/>
      <c r="G358" s="3"/>
    </row>
    <row r="359" spans="6:7" x14ac:dyDescent="0.25">
      <c r="F359" s="3"/>
      <c r="G359" s="3"/>
    </row>
    <row r="360" spans="6:7" x14ac:dyDescent="0.25">
      <c r="F360" s="3"/>
      <c r="G360" s="3"/>
    </row>
    <row r="361" spans="6:7" x14ac:dyDescent="0.25">
      <c r="F361" s="3"/>
      <c r="G361" s="3"/>
    </row>
    <row r="362" spans="6:7" x14ac:dyDescent="0.25">
      <c r="F362" s="3"/>
      <c r="G362" s="3"/>
    </row>
    <row r="363" spans="6:7" x14ac:dyDescent="0.25">
      <c r="F363" s="3"/>
      <c r="G363" s="3"/>
    </row>
    <row r="364" spans="6:7" x14ac:dyDescent="0.25">
      <c r="F364" s="3"/>
      <c r="G364" s="3"/>
    </row>
    <row r="365" spans="6:7" x14ac:dyDescent="0.25">
      <c r="F365" s="3"/>
      <c r="G365" s="3"/>
    </row>
    <row r="366" spans="6:7" x14ac:dyDescent="0.25">
      <c r="F366" s="3"/>
      <c r="G366" s="3"/>
    </row>
    <row r="367" spans="6:7" x14ac:dyDescent="0.25">
      <c r="F367" s="3"/>
      <c r="G367" s="3"/>
    </row>
    <row r="368" spans="6:7" x14ac:dyDescent="0.25">
      <c r="F368" s="3"/>
      <c r="G368" s="3"/>
    </row>
    <row r="369" spans="6:7" x14ac:dyDescent="0.25">
      <c r="F369" s="3"/>
      <c r="G369" s="3"/>
    </row>
    <row r="370" spans="6:7" x14ac:dyDescent="0.25">
      <c r="F370" s="3"/>
      <c r="G370" s="3"/>
    </row>
    <row r="371" spans="6:7" x14ac:dyDescent="0.25">
      <c r="F371" s="3"/>
      <c r="G371" s="3"/>
    </row>
    <row r="372" spans="6:7" x14ac:dyDescent="0.25">
      <c r="F372" s="3"/>
      <c r="G372" s="3"/>
    </row>
    <row r="373" spans="6:7" x14ac:dyDescent="0.25">
      <c r="F373" s="3"/>
      <c r="G373" s="3"/>
    </row>
    <row r="374" spans="6:7" x14ac:dyDescent="0.25">
      <c r="F374" s="3"/>
      <c r="G374" s="3"/>
    </row>
    <row r="375" spans="6:7" x14ac:dyDescent="0.25">
      <c r="F375" s="3"/>
      <c r="G375" s="3"/>
    </row>
    <row r="376" spans="6:7" x14ac:dyDescent="0.25">
      <c r="F376" s="3"/>
      <c r="G376" s="3"/>
    </row>
    <row r="377" spans="6:7" x14ac:dyDescent="0.25">
      <c r="F377" s="3"/>
      <c r="G377" s="3"/>
    </row>
    <row r="378" spans="6:7" x14ac:dyDescent="0.25">
      <c r="F378" s="3"/>
      <c r="G378" s="3"/>
    </row>
    <row r="379" spans="6:7" x14ac:dyDescent="0.25">
      <c r="F379" s="3"/>
      <c r="G379" s="3"/>
    </row>
    <row r="380" spans="6:7" x14ac:dyDescent="0.25">
      <c r="F380" s="3"/>
      <c r="G380" s="3"/>
    </row>
    <row r="381" spans="6:7" x14ac:dyDescent="0.25">
      <c r="F381" s="3"/>
      <c r="G381" s="3"/>
    </row>
    <row r="382" spans="6:7" x14ac:dyDescent="0.25">
      <c r="F382" s="3"/>
      <c r="G382" s="3"/>
    </row>
    <row r="383" spans="6:7" x14ac:dyDescent="0.25">
      <c r="F383" s="3"/>
      <c r="G383" s="3"/>
    </row>
    <row r="384" spans="6:7" x14ac:dyDescent="0.25">
      <c r="F384" s="3"/>
      <c r="G384" s="3"/>
    </row>
    <row r="385" spans="6:7" x14ac:dyDescent="0.25">
      <c r="F385" s="3"/>
      <c r="G385" s="3"/>
    </row>
    <row r="386" spans="6:7" x14ac:dyDescent="0.25">
      <c r="F386" s="3"/>
      <c r="G386" s="3"/>
    </row>
    <row r="387" spans="6:7" x14ac:dyDescent="0.25">
      <c r="F387" s="3"/>
      <c r="G387" s="3"/>
    </row>
    <row r="388" spans="6:7" x14ac:dyDescent="0.25">
      <c r="F388" s="3"/>
      <c r="G388" s="3"/>
    </row>
    <row r="389" spans="6:7" x14ac:dyDescent="0.25">
      <c r="F389" s="3"/>
      <c r="G389" s="3"/>
    </row>
    <row r="390" spans="6:7" x14ac:dyDescent="0.25">
      <c r="F390" s="3"/>
      <c r="G390" s="3"/>
    </row>
    <row r="391" spans="6:7" x14ac:dyDescent="0.25">
      <c r="F391" s="3"/>
      <c r="G391" s="3"/>
    </row>
    <row r="392" spans="6:7" x14ac:dyDescent="0.25">
      <c r="F392" s="3"/>
      <c r="G392" s="3"/>
    </row>
    <row r="393" spans="6:7" x14ac:dyDescent="0.25">
      <c r="F393" s="3"/>
      <c r="G393" s="3"/>
    </row>
    <row r="394" spans="6:7" x14ac:dyDescent="0.25">
      <c r="F394" s="3"/>
      <c r="G394" s="3"/>
    </row>
    <row r="395" spans="6:7" x14ac:dyDescent="0.25">
      <c r="F395" s="3"/>
      <c r="G395" s="3"/>
    </row>
    <row r="396" spans="6:7" x14ac:dyDescent="0.25">
      <c r="F396" s="3"/>
      <c r="G396" s="3"/>
    </row>
    <row r="397" spans="6:7" x14ac:dyDescent="0.25">
      <c r="F397" s="3"/>
      <c r="G397" s="3"/>
    </row>
    <row r="398" spans="6:7" x14ac:dyDescent="0.25">
      <c r="F398" s="3"/>
      <c r="G398" s="3"/>
    </row>
    <row r="399" spans="6:7" x14ac:dyDescent="0.25">
      <c r="F399" s="3"/>
      <c r="G399" s="3"/>
    </row>
    <row r="400" spans="6:7" x14ac:dyDescent="0.25">
      <c r="F400" s="3"/>
      <c r="G400" s="3"/>
    </row>
    <row r="401" spans="6:7" x14ac:dyDescent="0.25">
      <c r="F401" s="3"/>
      <c r="G401" s="3"/>
    </row>
    <row r="402" spans="6:7" x14ac:dyDescent="0.25">
      <c r="F402" s="3"/>
      <c r="G402" s="3"/>
    </row>
    <row r="403" spans="6:7" x14ac:dyDescent="0.25">
      <c r="F403" s="3"/>
      <c r="G403" s="3"/>
    </row>
    <row r="404" spans="6:7" x14ac:dyDescent="0.25">
      <c r="F404" s="3"/>
      <c r="G404" s="3"/>
    </row>
    <row r="405" spans="6:7" x14ac:dyDescent="0.25">
      <c r="F405" s="3"/>
      <c r="G405" s="3"/>
    </row>
    <row r="406" spans="6:7" x14ac:dyDescent="0.25">
      <c r="F406" s="3"/>
      <c r="G406" s="3"/>
    </row>
    <row r="407" spans="6:7" x14ac:dyDescent="0.25">
      <c r="F407" s="3"/>
      <c r="G407" s="3"/>
    </row>
    <row r="408" spans="6:7" x14ac:dyDescent="0.25">
      <c r="F408" s="3"/>
      <c r="G408" s="3"/>
    </row>
    <row r="409" spans="6:7" x14ac:dyDescent="0.25">
      <c r="F409" s="3"/>
      <c r="G409" s="3"/>
    </row>
    <row r="410" spans="6:7" x14ac:dyDescent="0.25">
      <c r="F410" s="3"/>
      <c r="G410" s="3"/>
    </row>
    <row r="411" spans="6:7" x14ac:dyDescent="0.25">
      <c r="F411" s="3"/>
      <c r="G411" s="3"/>
    </row>
    <row r="412" spans="6:7" x14ac:dyDescent="0.25">
      <c r="F412" s="3"/>
      <c r="G412" s="3"/>
    </row>
    <row r="413" spans="6:7" x14ac:dyDescent="0.25">
      <c r="F413" s="3"/>
      <c r="G413" s="3"/>
    </row>
    <row r="414" spans="6:7" x14ac:dyDescent="0.25">
      <c r="F414" s="3"/>
      <c r="G414" s="3"/>
    </row>
    <row r="415" spans="6:7" x14ac:dyDescent="0.25">
      <c r="F415" s="3"/>
      <c r="G415" s="3"/>
    </row>
    <row r="416" spans="6:7" x14ac:dyDescent="0.25">
      <c r="F416" s="3"/>
      <c r="G416" s="3"/>
    </row>
    <row r="417" spans="6:7" x14ac:dyDescent="0.25">
      <c r="F417" s="3"/>
      <c r="G417" s="3"/>
    </row>
    <row r="418" spans="6:7" x14ac:dyDescent="0.25">
      <c r="F418" s="3"/>
      <c r="G418" s="3"/>
    </row>
    <row r="419" spans="6:7" x14ac:dyDescent="0.25">
      <c r="F419" s="3"/>
      <c r="G419" s="3"/>
    </row>
    <row r="420" spans="6:7" x14ac:dyDescent="0.25">
      <c r="F420" s="3"/>
      <c r="G420" s="3"/>
    </row>
    <row r="421" spans="6:7" x14ac:dyDescent="0.25">
      <c r="F421" s="3"/>
      <c r="G421" s="3"/>
    </row>
    <row r="422" spans="6:7" x14ac:dyDescent="0.25">
      <c r="F422" s="3"/>
      <c r="G422" s="3"/>
    </row>
    <row r="423" spans="6:7" x14ac:dyDescent="0.25">
      <c r="F423" s="3"/>
      <c r="G423" s="3"/>
    </row>
    <row r="424" spans="6:7" x14ac:dyDescent="0.25">
      <c r="F424" s="3"/>
      <c r="G424" s="3"/>
    </row>
    <row r="425" spans="6:7" x14ac:dyDescent="0.25">
      <c r="F425" s="3"/>
      <c r="G425" s="3"/>
    </row>
    <row r="426" spans="6:7" x14ac:dyDescent="0.25">
      <c r="F426" s="3"/>
      <c r="G426" s="3"/>
    </row>
    <row r="427" spans="6:7" x14ac:dyDescent="0.25">
      <c r="F427" s="3"/>
      <c r="G427" s="3"/>
    </row>
    <row r="428" spans="6:7" x14ac:dyDescent="0.25">
      <c r="F428" s="3"/>
      <c r="G428" s="3"/>
    </row>
    <row r="429" spans="6:7" x14ac:dyDescent="0.25">
      <c r="F429" s="3"/>
      <c r="G429" s="3"/>
    </row>
    <row r="430" spans="6:7" x14ac:dyDescent="0.25">
      <c r="F430" s="3"/>
      <c r="G430" s="3"/>
    </row>
    <row r="431" spans="6:7" x14ac:dyDescent="0.25">
      <c r="F431" s="3"/>
      <c r="G431" s="3"/>
    </row>
    <row r="432" spans="6:7" x14ac:dyDescent="0.25">
      <c r="F432" s="3"/>
      <c r="G432" s="3"/>
    </row>
    <row r="433" spans="6:7" x14ac:dyDescent="0.25">
      <c r="F433" s="3"/>
      <c r="G433" s="3"/>
    </row>
    <row r="434" spans="6:7" x14ac:dyDescent="0.25">
      <c r="F434" s="3"/>
      <c r="G434" s="3"/>
    </row>
    <row r="435" spans="6:7" x14ac:dyDescent="0.25">
      <c r="F435" s="3"/>
      <c r="G435" s="3"/>
    </row>
    <row r="436" spans="6:7" x14ac:dyDescent="0.25">
      <c r="F436" s="3"/>
      <c r="G436" s="3"/>
    </row>
    <row r="437" spans="6:7" x14ac:dyDescent="0.25">
      <c r="F437" s="3"/>
      <c r="G437" s="3"/>
    </row>
    <row r="438" spans="6:7" x14ac:dyDescent="0.25">
      <c r="F438" s="3"/>
      <c r="G438" s="3"/>
    </row>
    <row r="439" spans="6:7" x14ac:dyDescent="0.25">
      <c r="F439" s="3"/>
      <c r="G439" s="3"/>
    </row>
    <row r="440" spans="6:7" x14ac:dyDescent="0.25">
      <c r="F440" s="3"/>
      <c r="G440" s="3"/>
    </row>
    <row r="441" spans="6:7" x14ac:dyDescent="0.25">
      <c r="F441" s="3"/>
      <c r="G441" s="3"/>
    </row>
    <row r="442" spans="6:7" x14ac:dyDescent="0.25">
      <c r="F442" s="3"/>
      <c r="G442" s="3"/>
    </row>
    <row r="443" spans="6:7" x14ac:dyDescent="0.25">
      <c r="F443" s="3"/>
      <c r="G443" s="3"/>
    </row>
    <row r="444" spans="6:7" x14ac:dyDescent="0.25">
      <c r="F444" s="3"/>
      <c r="G444" s="3"/>
    </row>
    <row r="445" spans="6:7" x14ac:dyDescent="0.25">
      <c r="F445" s="3"/>
      <c r="G445" s="3"/>
    </row>
    <row r="446" spans="6:7" x14ac:dyDescent="0.25">
      <c r="F446" s="3"/>
      <c r="G446" s="3"/>
    </row>
    <row r="447" spans="6:7" x14ac:dyDescent="0.25">
      <c r="F447" s="3"/>
      <c r="G447" s="3"/>
    </row>
    <row r="448" spans="6:7" x14ac:dyDescent="0.25">
      <c r="F448" s="3"/>
      <c r="G448" s="3"/>
    </row>
    <row r="449" spans="6:7" x14ac:dyDescent="0.25">
      <c r="F449" s="3"/>
      <c r="G449" s="3"/>
    </row>
    <row r="450" spans="6:7" x14ac:dyDescent="0.25">
      <c r="F450" s="3"/>
      <c r="G450" s="3"/>
    </row>
    <row r="451" spans="6:7" x14ac:dyDescent="0.25">
      <c r="F451" s="3"/>
      <c r="G451" s="3"/>
    </row>
    <row r="452" spans="6:7" x14ac:dyDescent="0.25">
      <c r="F452" s="3"/>
      <c r="G452" s="3"/>
    </row>
    <row r="453" spans="6:7" x14ac:dyDescent="0.25">
      <c r="F453" s="3"/>
      <c r="G453" s="3"/>
    </row>
    <row r="454" spans="6:7" x14ac:dyDescent="0.25">
      <c r="F454" s="3"/>
      <c r="G454" s="3"/>
    </row>
    <row r="455" spans="6:7" x14ac:dyDescent="0.25">
      <c r="F455" s="3"/>
      <c r="G455" s="3"/>
    </row>
    <row r="456" spans="6:7" x14ac:dyDescent="0.25">
      <c r="F456" s="3"/>
      <c r="G456" s="3"/>
    </row>
    <row r="457" spans="6:7" x14ac:dyDescent="0.25">
      <c r="F457" s="3"/>
      <c r="G457" s="3"/>
    </row>
    <row r="458" spans="6:7" x14ac:dyDescent="0.25">
      <c r="F458" s="3"/>
      <c r="G458" s="3"/>
    </row>
    <row r="459" spans="6:7" x14ac:dyDescent="0.25">
      <c r="F459" s="3"/>
      <c r="G459" s="3"/>
    </row>
    <row r="460" spans="6:7" x14ac:dyDescent="0.25">
      <c r="F460" s="3"/>
      <c r="G460" s="3"/>
    </row>
    <row r="461" spans="6:7" x14ac:dyDescent="0.25">
      <c r="F461" s="3"/>
      <c r="G461" s="3"/>
    </row>
    <row r="462" spans="6:7" x14ac:dyDescent="0.25">
      <c r="F462" s="3"/>
      <c r="G462" s="3"/>
    </row>
    <row r="463" spans="6:7" x14ac:dyDescent="0.25">
      <c r="F463" s="3"/>
      <c r="G463" s="3"/>
    </row>
    <row r="464" spans="6:7" x14ac:dyDescent="0.25">
      <c r="F464" s="3"/>
      <c r="G464" s="3"/>
    </row>
    <row r="465" spans="6:7" x14ac:dyDescent="0.25">
      <c r="F465" s="3"/>
      <c r="G465" s="3"/>
    </row>
    <row r="466" spans="6:7" x14ac:dyDescent="0.25">
      <c r="F466" s="3"/>
      <c r="G466" s="3"/>
    </row>
    <row r="467" spans="6:7" x14ac:dyDescent="0.25">
      <c r="F467" s="3"/>
      <c r="G467" s="3"/>
    </row>
    <row r="468" spans="6:7" x14ac:dyDescent="0.25">
      <c r="F468" s="3"/>
      <c r="G468" s="3"/>
    </row>
    <row r="469" spans="6:7" x14ac:dyDescent="0.25">
      <c r="F469" s="3"/>
      <c r="G469" s="3"/>
    </row>
    <row r="470" spans="6:7" x14ac:dyDescent="0.25">
      <c r="F470" s="3"/>
      <c r="G470" s="3"/>
    </row>
    <row r="471" spans="6:7" x14ac:dyDescent="0.25">
      <c r="F471" s="3"/>
      <c r="G471" s="3"/>
    </row>
    <row r="472" spans="6:7" x14ac:dyDescent="0.25">
      <c r="F472" s="3"/>
      <c r="G472" s="3"/>
    </row>
    <row r="473" spans="6:7" x14ac:dyDescent="0.25">
      <c r="F473" s="3"/>
      <c r="G473" s="3"/>
    </row>
    <row r="474" spans="6:7" x14ac:dyDescent="0.25">
      <c r="F474" s="3"/>
      <c r="G474" s="3"/>
    </row>
    <row r="475" spans="6:7" x14ac:dyDescent="0.25">
      <c r="F475" s="3"/>
      <c r="G475" s="3"/>
    </row>
    <row r="476" spans="6:7" x14ac:dyDescent="0.25">
      <c r="F476" s="3"/>
      <c r="G476" s="3"/>
    </row>
    <row r="477" spans="6:7" x14ac:dyDescent="0.25">
      <c r="F477" s="3"/>
      <c r="G477" s="3"/>
    </row>
    <row r="478" spans="6:7" x14ac:dyDescent="0.25">
      <c r="F478" s="3"/>
      <c r="G478" s="3"/>
    </row>
  </sheetData>
  <mergeCells count="26">
    <mergeCell ref="D48:G48"/>
    <mergeCell ref="C27:C33"/>
    <mergeCell ref="B7:B33"/>
    <mergeCell ref="B70:C76"/>
    <mergeCell ref="B34:D34"/>
    <mergeCell ref="B56:D56"/>
    <mergeCell ref="B64:D64"/>
    <mergeCell ref="B69:D69"/>
    <mergeCell ref="B35:C55"/>
    <mergeCell ref="B57:C63"/>
    <mergeCell ref="B65:C68"/>
    <mergeCell ref="C7:C20"/>
    <mergeCell ref="D51:G51"/>
    <mergeCell ref="D27:G27"/>
    <mergeCell ref="D35:G35"/>
    <mergeCell ref="D39:G39"/>
    <mergeCell ref="D43:G43"/>
    <mergeCell ref="B3:G3"/>
    <mergeCell ref="B1:G1"/>
    <mergeCell ref="F5:G5"/>
    <mergeCell ref="C21:C23"/>
    <mergeCell ref="C24:C26"/>
    <mergeCell ref="D17:G17"/>
    <mergeCell ref="D7:G7"/>
    <mergeCell ref="D21:G21"/>
    <mergeCell ref="D24:G24"/>
  </mergeCells>
  <phoneticPr fontId="5" type="noConversion"/>
  <printOptions horizontalCentered="1"/>
  <pageMargins left="0.31496062992125984" right="0.31496062992125984" top="0.55118110236220474" bottom="0.35433070866141736" header="0.11811023622047245" footer="0.11811023622047245"/>
  <pageSetup paperSize="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5CE66-52B6-4DEC-BBD1-98A9B1759713}">
  <sheetPr>
    <pageSetUpPr fitToPage="1"/>
  </sheetPr>
  <dimension ref="A1:I475"/>
  <sheetViews>
    <sheetView tabSelected="1" topLeftCell="B1" zoomScaleNormal="100" workbookViewId="0">
      <pane xSplit="6" ySplit="6" topLeftCell="H7" activePane="bottomRight" state="frozen"/>
      <selection activeCell="B1" sqref="B1"/>
      <selection pane="topRight" activeCell="H1" sqref="H1"/>
      <selection pane="bottomLeft" activeCell="B6" sqref="B6"/>
      <selection pane="bottomRight" activeCell="E8" sqref="E8"/>
    </sheetView>
  </sheetViews>
  <sheetFormatPr baseColWidth="10" defaultRowHeight="15" x14ac:dyDescent="0.25"/>
  <cols>
    <col min="1" max="1" width="2.140625" style="2" hidden="1" customWidth="1"/>
    <col min="2" max="2" width="2.140625" style="2" customWidth="1"/>
    <col min="3" max="3" width="19.5703125" style="2" customWidth="1"/>
    <col min="4" max="4" width="14.7109375" style="2" customWidth="1"/>
    <col min="5" max="5" width="44.7109375" style="2" customWidth="1"/>
    <col min="6" max="6" width="17.7109375" style="2" customWidth="1"/>
    <col min="7" max="7" width="2.7109375" style="2" customWidth="1"/>
    <col min="8" max="8" width="11.28515625" style="2" customWidth="1"/>
    <col min="9" max="9" width="11.140625" style="2" customWidth="1"/>
    <col min="10" max="241" width="11.5703125" style="2"/>
    <col min="242" max="242" width="0" style="2" hidden="1" customWidth="1"/>
    <col min="243" max="243" width="15.7109375" style="2" customWidth="1"/>
    <col min="244" max="244" width="12.7109375" style="2" customWidth="1"/>
    <col min="245" max="245" width="36.42578125" style="2" customWidth="1"/>
    <col min="246" max="246" width="15.85546875" style="2" customWidth="1"/>
    <col min="247" max="247" width="17.7109375" style="2" customWidth="1"/>
    <col min="248" max="248" width="21.28515625" style="2" customWidth="1"/>
    <col min="249" max="250" width="0" style="2" hidden="1" customWidth="1"/>
    <col min="251" max="497" width="11.5703125" style="2"/>
    <col min="498" max="498" width="0" style="2" hidden="1" customWidth="1"/>
    <col min="499" max="499" width="15.7109375" style="2" customWidth="1"/>
    <col min="500" max="500" width="12.7109375" style="2" customWidth="1"/>
    <col min="501" max="501" width="36.42578125" style="2" customWidth="1"/>
    <col min="502" max="502" width="15.85546875" style="2" customWidth="1"/>
    <col min="503" max="503" width="17.7109375" style="2" customWidth="1"/>
    <col min="504" max="504" width="21.28515625" style="2" customWidth="1"/>
    <col min="505" max="506" width="0" style="2" hidden="1" customWidth="1"/>
    <col min="507" max="753" width="11.5703125" style="2"/>
    <col min="754" max="754" width="0" style="2" hidden="1" customWidth="1"/>
    <col min="755" max="755" width="15.7109375" style="2" customWidth="1"/>
    <col min="756" max="756" width="12.7109375" style="2" customWidth="1"/>
    <col min="757" max="757" width="36.42578125" style="2" customWidth="1"/>
    <col min="758" max="758" width="15.85546875" style="2" customWidth="1"/>
    <col min="759" max="759" width="17.7109375" style="2" customWidth="1"/>
    <col min="760" max="760" width="21.28515625" style="2" customWidth="1"/>
    <col min="761" max="762" width="0" style="2" hidden="1" customWidth="1"/>
    <col min="763" max="1009" width="11.5703125" style="2"/>
    <col min="1010" max="1010" width="0" style="2" hidden="1" customWidth="1"/>
    <col min="1011" max="1011" width="15.7109375" style="2" customWidth="1"/>
    <col min="1012" max="1012" width="12.7109375" style="2" customWidth="1"/>
    <col min="1013" max="1013" width="36.42578125" style="2" customWidth="1"/>
    <col min="1014" max="1014" width="15.85546875" style="2" customWidth="1"/>
    <col min="1015" max="1015" width="17.7109375" style="2" customWidth="1"/>
    <col min="1016" max="1016" width="21.28515625" style="2" customWidth="1"/>
    <col min="1017" max="1018" width="0" style="2" hidden="1" customWidth="1"/>
    <col min="1019" max="1265" width="11.5703125" style="2"/>
    <col min="1266" max="1266" width="0" style="2" hidden="1" customWidth="1"/>
    <col min="1267" max="1267" width="15.7109375" style="2" customWidth="1"/>
    <col min="1268" max="1268" width="12.7109375" style="2" customWidth="1"/>
    <col min="1269" max="1269" width="36.42578125" style="2" customWidth="1"/>
    <col min="1270" max="1270" width="15.85546875" style="2" customWidth="1"/>
    <col min="1271" max="1271" width="17.7109375" style="2" customWidth="1"/>
    <col min="1272" max="1272" width="21.28515625" style="2" customWidth="1"/>
    <col min="1273" max="1274" width="0" style="2" hidden="1" customWidth="1"/>
    <col min="1275" max="1521" width="11.5703125" style="2"/>
    <col min="1522" max="1522" width="0" style="2" hidden="1" customWidth="1"/>
    <col min="1523" max="1523" width="15.7109375" style="2" customWidth="1"/>
    <col min="1524" max="1524" width="12.7109375" style="2" customWidth="1"/>
    <col min="1525" max="1525" width="36.42578125" style="2" customWidth="1"/>
    <col min="1526" max="1526" width="15.85546875" style="2" customWidth="1"/>
    <col min="1527" max="1527" width="17.7109375" style="2" customWidth="1"/>
    <col min="1528" max="1528" width="21.28515625" style="2" customWidth="1"/>
    <col min="1529" max="1530" width="0" style="2" hidden="1" customWidth="1"/>
    <col min="1531" max="1777" width="11.5703125" style="2"/>
    <col min="1778" max="1778" width="0" style="2" hidden="1" customWidth="1"/>
    <col min="1779" max="1779" width="15.7109375" style="2" customWidth="1"/>
    <col min="1780" max="1780" width="12.7109375" style="2" customWidth="1"/>
    <col min="1781" max="1781" width="36.42578125" style="2" customWidth="1"/>
    <col min="1782" max="1782" width="15.85546875" style="2" customWidth="1"/>
    <col min="1783" max="1783" width="17.7109375" style="2" customWidth="1"/>
    <col min="1784" max="1784" width="21.28515625" style="2" customWidth="1"/>
    <col min="1785" max="1786" width="0" style="2" hidden="1" customWidth="1"/>
    <col min="1787" max="2033" width="11.5703125" style="2"/>
    <col min="2034" max="2034" width="0" style="2" hidden="1" customWidth="1"/>
    <col min="2035" max="2035" width="15.7109375" style="2" customWidth="1"/>
    <col min="2036" max="2036" width="12.7109375" style="2" customWidth="1"/>
    <col min="2037" max="2037" width="36.42578125" style="2" customWidth="1"/>
    <col min="2038" max="2038" width="15.85546875" style="2" customWidth="1"/>
    <col min="2039" max="2039" width="17.7109375" style="2" customWidth="1"/>
    <col min="2040" max="2040" width="21.28515625" style="2" customWidth="1"/>
    <col min="2041" max="2042" width="0" style="2" hidden="1" customWidth="1"/>
    <col min="2043" max="2289" width="11.5703125" style="2"/>
    <col min="2290" max="2290" width="0" style="2" hidden="1" customWidth="1"/>
    <col min="2291" max="2291" width="15.7109375" style="2" customWidth="1"/>
    <col min="2292" max="2292" width="12.7109375" style="2" customWidth="1"/>
    <col min="2293" max="2293" width="36.42578125" style="2" customWidth="1"/>
    <col min="2294" max="2294" width="15.85546875" style="2" customWidth="1"/>
    <col min="2295" max="2295" width="17.7109375" style="2" customWidth="1"/>
    <col min="2296" max="2296" width="21.28515625" style="2" customWidth="1"/>
    <col min="2297" max="2298" width="0" style="2" hidden="1" customWidth="1"/>
    <col min="2299" max="2545" width="11.5703125" style="2"/>
    <col min="2546" max="2546" width="0" style="2" hidden="1" customWidth="1"/>
    <col min="2547" max="2547" width="15.7109375" style="2" customWidth="1"/>
    <col min="2548" max="2548" width="12.7109375" style="2" customWidth="1"/>
    <col min="2549" max="2549" width="36.42578125" style="2" customWidth="1"/>
    <col min="2550" max="2550" width="15.85546875" style="2" customWidth="1"/>
    <col min="2551" max="2551" width="17.7109375" style="2" customWidth="1"/>
    <col min="2552" max="2552" width="21.28515625" style="2" customWidth="1"/>
    <col min="2553" max="2554" width="0" style="2" hidden="1" customWidth="1"/>
    <col min="2555" max="2801" width="11.5703125" style="2"/>
    <col min="2802" max="2802" width="0" style="2" hidden="1" customWidth="1"/>
    <col min="2803" max="2803" width="15.7109375" style="2" customWidth="1"/>
    <col min="2804" max="2804" width="12.7109375" style="2" customWidth="1"/>
    <col min="2805" max="2805" width="36.42578125" style="2" customWidth="1"/>
    <col min="2806" max="2806" width="15.85546875" style="2" customWidth="1"/>
    <col min="2807" max="2807" width="17.7109375" style="2" customWidth="1"/>
    <col min="2808" max="2808" width="21.28515625" style="2" customWidth="1"/>
    <col min="2809" max="2810" width="0" style="2" hidden="1" customWidth="1"/>
    <col min="2811" max="3057" width="11.5703125" style="2"/>
    <col min="3058" max="3058" width="0" style="2" hidden="1" customWidth="1"/>
    <col min="3059" max="3059" width="15.7109375" style="2" customWidth="1"/>
    <col min="3060" max="3060" width="12.7109375" style="2" customWidth="1"/>
    <col min="3061" max="3061" width="36.42578125" style="2" customWidth="1"/>
    <col min="3062" max="3062" width="15.85546875" style="2" customWidth="1"/>
    <col min="3063" max="3063" width="17.7109375" style="2" customWidth="1"/>
    <col min="3064" max="3064" width="21.28515625" style="2" customWidth="1"/>
    <col min="3065" max="3066" width="0" style="2" hidden="1" customWidth="1"/>
    <col min="3067" max="3313" width="11.5703125" style="2"/>
    <col min="3314" max="3314" width="0" style="2" hidden="1" customWidth="1"/>
    <col min="3315" max="3315" width="15.7109375" style="2" customWidth="1"/>
    <col min="3316" max="3316" width="12.7109375" style="2" customWidth="1"/>
    <col min="3317" max="3317" width="36.42578125" style="2" customWidth="1"/>
    <col min="3318" max="3318" width="15.85546875" style="2" customWidth="1"/>
    <col min="3319" max="3319" width="17.7109375" style="2" customWidth="1"/>
    <col min="3320" max="3320" width="21.28515625" style="2" customWidth="1"/>
    <col min="3321" max="3322" width="0" style="2" hidden="1" customWidth="1"/>
    <col min="3323" max="3569" width="11.5703125" style="2"/>
    <col min="3570" max="3570" width="0" style="2" hidden="1" customWidth="1"/>
    <col min="3571" max="3571" width="15.7109375" style="2" customWidth="1"/>
    <col min="3572" max="3572" width="12.7109375" style="2" customWidth="1"/>
    <col min="3573" max="3573" width="36.42578125" style="2" customWidth="1"/>
    <col min="3574" max="3574" width="15.85546875" style="2" customWidth="1"/>
    <col min="3575" max="3575" width="17.7109375" style="2" customWidth="1"/>
    <col min="3576" max="3576" width="21.28515625" style="2" customWidth="1"/>
    <col min="3577" max="3578" width="0" style="2" hidden="1" customWidth="1"/>
    <col min="3579" max="3825" width="11.5703125" style="2"/>
    <col min="3826" max="3826" width="0" style="2" hidden="1" customWidth="1"/>
    <col min="3827" max="3827" width="15.7109375" style="2" customWidth="1"/>
    <col min="3828" max="3828" width="12.7109375" style="2" customWidth="1"/>
    <col min="3829" max="3829" width="36.42578125" style="2" customWidth="1"/>
    <col min="3830" max="3830" width="15.85546875" style="2" customWidth="1"/>
    <col min="3831" max="3831" width="17.7109375" style="2" customWidth="1"/>
    <col min="3832" max="3832" width="21.28515625" style="2" customWidth="1"/>
    <col min="3833" max="3834" width="0" style="2" hidden="1" customWidth="1"/>
    <col min="3835" max="4081" width="11.5703125" style="2"/>
    <col min="4082" max="4082" width="0" style="2" hidden="1" customWidth="1"/>
    <col min="4083" max="4083" width="15.7109375" style="2" customWidth="1"/>
    <col min="4084" max="4084" width="12.7109375" style="2" customWidth="1"/>
    <col min="4085" max="4085" width="36.42578125" style="2" customWidth="1"/>
    <col min="4086" max="4086" width="15.85546875" style="2" customWidth="1"/>
    <col min="4087" max="4087" width="17.7109375" style="2" customWidth="1"/>
    <col min="4088" max="4088" width="21.28515625" style="2" customWidth="1"/>
    <col min="4089" max="4090" width="0" style="2" hidden="1" customWidth="1"/>
    <col min="4091" max="4337" width="11.5703125" style="2"/>
    <col min="4338" max="4338" width="0" style="2" hidden="1" customWidth="1"/>
    <col min="4339" max="4339" width="15.7109375" style="2" customWidth="1"/>
    <col min="4340" max="4340" width="12.7109375" style="2" customWidth="1"/>
    <col min="4341" max="4341" width="36.42578125" style="2" customWidth="1"/>
    <col min="4342" max="4342" width="15.85546875" style="2" customWidth="1"/>
    <col min="4343" max="4343" width="17.7109375" style="2" customWidth="1"/>
    <col min="4344" max="4344" width="21.28515625" style="2" customWidth="1"/>
    <col min="4345" max="4346" width="0" style="2" hidden="1" customWidth="1"/>
    <col min="4347" max="4593" width="11.5703125" style="2"/>
    <col min="4594" max="4594" width="0" style="2" hidden="1" customWidth="1"/>
    <col min="4595" max="4595" width="15.7109375" style="2" customWidth="1"/>
    <col min="4596" max="4596" width="12.7109375" style="2" customWidth="1"/>
    <col min="4597" max="4597" width="36.42578125" style="2" customWidth="1"/>
    <col min="4598" max="4598" width="15.85546875" style="2" customWidth="1"/>
    <col min="4599" max="4599" width="17.7109375" style="2" customWidth="1"/>
    <col min="4600" max="4600" width="21.28515625" style="2" customWidth="1"/>
    <col min="4601" max="4602" width="0" style="2" hidden="1" customWidth="1"/>
    <col min="4603" max="4849" width="11.5703125" style="2"/>
    <col min="4850" max="4850" width="0" style="2" hidden="1" customWidth="1"/>
    <col min="4851" max="4851" width="15.7109375" style="2" customWidth="1"/>
    <col min="4852" max="4852" width="12.7109375" style="2" customWidth="1"/>
    <col min="4853" max="4853" width="36.42578125" style="2" customWidth="1"/>
    <col min="4854" max="4854" width="15.85546875" style="2" customWidth="1"/>
    <col min="4855" max="4855" width="17.7109375" style="2" customWidth="1"/>
    <col min="4856" max="4856" width="21.28515625" style="2" customWidth="1"/>
    <col min="4857" max="4858" width="0" style="2" hidden="1" customWidth="1"/>
    <col min="4859" max="5105" width="11.5703125" style="2"/>
    <col min="5106" max="5106" width="0" style="2" hidden="1" customWidth="1"/>
    <col min="5107" max="5107" width="15.7109375" style="2" customWidth="1"/>
    <col min="5108" max="5108" width="12.7109375" style="2" customWidth="1"/>
    <col min="5109" max="5109" width="36.42578125" style="2" customWidth="1"/>
    <col min="5110" max="5110" width="15.85546875" style="2" customWidth="1"/>
    <col min="5111" max="5111" width="17.7109375" style="2" customWidth="1"/>
    <col min="5112" max="5112" width="21.28515625" style="2" customWidth="1"/>
    <col min="5113" max="5114" width="0" style="2" hidden="1" customWidth="1"/>
    <col min="5115" max="5361" width="11.5703125" style="2"/>
    <col min="5362" max="5362" width="0" style="2" hidden="1" customWidth="1"/>
    <col min="5363" max="5363" width="15.7109375" style="2" customWidth="1"/>
    <col min="5364" max="5364" width="12.7109375" style="2" customWidth="1"/>
    <col min="5365" max="5365" width="36.42578125" style="2" customWidth="1"/>
    <col min="5366" max="5366" width="15.85546875" style="2" customWidth="1"/>
    <col min="5367" max="5367" width="17.7109375" style="2" customWidth="1"/>
    <col min="5368" max="5368" width="21.28515625" style="2" customWidth="1"/>
    <col min="5369" max="5370" width="0" style="2" hidden="1" customWidth="1"/>
    <col min="5371" max="5617" width="11.5703125" style="2"/>
    <col min="5618" max="5618" width="0" style="2" hidden="1" customWidth="1"/>
    <col min="5619" max="5619" width="15.7109375" style="2" customWidth="1"/>
    <col min="5620" max="5620" width="12.7109375" style="2" customWidth="1"/>
    <col min="5621" max="5621" width="36.42578125" style="2" customWidth="1"/>
    <col min="5622" max="5622" width="15.85546875" style="2" customWidth="1"/>
    <col min="5623" max="5623" width="17.7109375" style="2" customWidth="1"/>
    <col min="5624" max="5624" width="21.28515625" style="2" customWidth="1"/>
    <col min="5625" max="5626" width="0" style="2" hidden="1" customWidth="1"/>
    <col min="5627" max="5873" width="11.5703125" style="2"/>
    <col min="5874" max="5874" width="0" style="2" hidden="1" customWidth="1"/>
    <col min="5875" max="5875" width="15.7109375" style="2" customWidth="1"/>
    <col min="5876" max="5876" width="12.7109375" style="2" customWidth="1"/>
    <col min="5877" max="5877" width="36.42578125" style="2" customWidth="1"/>
    <col min="5878" max="5878" width="15.85546875" style="2" customWidth="1"/>
    <col min="5879" max="5879" width="17.7109375" style="2" customWidth="1"/>
    <col min="5880" max="5880" width="21.28515625" style="2" customWidth="1"/>
    <col min="5881" max="5882" width="0" style="2" hidden="1" customWidth="1"/>
    <col min="5883" max="6129" width="11.5703125" style="2"/>
    <col min="6130" max="6130" width="0" style="2" hidden="1" customWidth="1"/>
    <col min="6131" max="6131" width="15.7109375" style="2" customWidth="1"/>
    <col min="6132" max="6132" width="12.7109375" style="2" customWidth="1"/>
    <col min="6133" max="6133" width="36.42578125" style="2" customWidth="1"/>
    <col min="6134" max="6134" width="15.85546875" style="2" customWidth="1"/>
    <col min="6135" max="6135" width="17.7109375" style="2" customWidth="1"/>
    <col min="6136" max="6136" width="21.28515625" style="2" customWidth="1"/>
    <col min="6137" max="6138" width="0" style="2" hidden="1" customWidth="1"/>
    <col min="6139" max="6385" width="11.5703125" style="2"/>
    <col min="6386" max="6386" width="0" style="2" hidden="1" customWidth="1"/>
    <col min="6387" max="6387" width="15.7109375" style="2" customWidth="1"/>
    <col min="6388" max="6388" width="12.7109375" style="2" customWidth="1"/>
    <col min="6389" max="6389" width="36.42578125" style="2" customWidth="1"/>
    <col min="6390" max="6390" width="15.85546875" style="2" customWidth="1"/>
    <col min="6391" max="6391" width="17.7109375" style="2" customWidth="1"/>
    <col min="6392" max="6392" width="21.28515625" style="2" customWidth="1"/>
    <col min="6393" max="6394" width="0" style="2" hidden="1" customWidth="1"/>
    <col min="6395" max="6641" width="11.5703125" style="2"/>
    <col min="6642" max="6642" width="0" style="2" hidden="1" customWidth="1"/>
    <col min="6643" max="6643" width="15.7109375" style="2" customWidth="1"/>
    <col min="6644" max="6644" width="12.7109375" style="2" customWidth="1"/>
    <col min="6645" max="6645" width="36.42578125" style="2" customWidth="1"/>
    <col min="6646" max="6646" width="15.85546875" style="2" customWidth="1"/>
    <col min="6647" max="6647" width="17.7109375" style="2" customWidth="1"/>
    <col min="6648" max="6648" width="21.28515625" style="2" customWidth="1"/>
    <col min="6649" max="6650" width="0" style="2" hidden="1" customWidth="1"/>
    <col min="6651" max="6897" width="11.5703125" style="2"/>
    <col min="6898" max="6898" width="0" style="2" hidden="1" customWidth="1"/>
    <col min="6899" max="6899" width="15.7109375" style="2" customWidth="1"/>
    <col min="6900" max="6900" width="12.7109375" style="2" customWidth="1"/>
    <col min="6901" max="6901" width="36.42578125" style="2" customWidth="1"/>
    <col min="6902" max="6902" width="15.85546875" style="2" customWidth="1"/>
    <col min="6903" max="6903" width="17.7109375" style="2" customWidth="1"/>
    <col min="6904" max="6904" width="21.28515625" style="2" customWidth="1"/>
    <col min="6905" max="6906" width="0" style="2" hidden="1" customWidth="1"/>
    <col min="6907" max="7153" width="11.5703125" style="2"/>
    <col min="7154" max="7154" width="0" style="2" hidden="1" customWidth="1"/>
    <col min="7155" max="7155" width="15.7109375" style="2" customWidth="1"/>
    <col min="7156" max="7156" width="12.7109375" style="2" customWidth="1"/>
    <col min="7157" max="7157" width="36.42578125" style="2" customWidth="1"/>
    <col min="7158" max="7158" width="15.85546875" style="2" customWidth="1"/>
    <col min="7159" max="7159" width="17.7109375" style="2" customWidth="1"/>
    <col min="7160" max="7160" width="21.28515625" style="2" customWidth="1"/>
    <col min="7161" max="7162" width="0" style="2" hidden="1" customWidth="1"/>
    <col min="7163" max="7409" width="11.5703125" style="2"/>
    <col min="7410" max="7410" width="0" style="2" hidden="1" customWidth="1"/>
    <col min="7411" max="7411" width="15.7109375" style="2" customWidth="1"/>
    <col min="7412" max="7412" width="12.7109375" style="2" customWidth="1"/>
    <col min="7413" max="7413" width="36.42578125" style="2" customWidth="1"/>
    <col min="7414" max="7414" width="15.85546875" style="2" customWidth="1"/>
    <col min="7415" max="7415" width="17.7109375" style="2" customWidth="1"/>
    <col min="7416" max="7416" width="21.28515625" style="2" customWidth="1"/>
    <col min="7417" max="7418" width="0" style="2" hidden="1" customWidth="1"/>
    <col min="7419" max="7665" width="11.5703125" style="2"/>
    <col min="7666" max="7666" width="0" style="2" hidden="1" customWidth="1"/>
    <col min="7667" max="7667" width="15.7109375" style="2" customWidth="1"/>
    <col min="7668" max="7668" width="12.7109375" style="2" customWidth="1"/>
    <col min="7669" max="7669" width="36.42578125" style="2" customWidth="1"/>
    <col min="7670" max="7670" width="15.85546875" style="2" customWidth="1"/>
    <col min="7671" max="7671" width="17.7109375" style="2" customWidth="1"/>
    <col min="7672" max="7672" width="21.28515625" style="2" customWidth="1"/>
    <col min="7673" max="7674" width="0" style="2" hidden="1" customWidth="1"/>
    <col min="7675" max="7921" width="11.5703125" style="2"/>
    <col min="7922" max="7922" width="0" style="2" hidden="1" customWidth="1"/>
    <col min="7923" max="7923" width="15.7109375" style="2" customWidth="1"/>
    <col min="7924" max="7924" width="12.7109375" style="2" customWidth="1"/>
    <col min="7925" max="7925" width="36.42578125" style="2" customWidth="1"/>
    <col min="7926" max="7926" width="15.85546875" style="2" customWidth="1"/>
    <col min="7927" max="7927" width="17.7109375" style="2" customWidth="1"/>
    <col min="7928" max="7928" width="21.28515625" style="2" customWidth="1"/>
    <col min="7929" max="7930" width="0" style="2" hidden="1" customWidth="1"/>
    <col min="7931" max="8177" width="11.5703125" style="2"/>
    <col min="8178" max="8178" width="0" style="2" hidden="1" customWidth="1"/>
    <col min="8179" max="8179" width="15.7109375" style="2" customWidth="1"/>
    <col min="8180" max="8180" width="12.7109375" style="2" customWidth="1"/>
    <col min="8181" max="8181" width="36.42578125" style="2" customWidth="1"/>
    <col min="8182" max="8182" width="15.85546875" style="2" customWidth="1"/>
    <col min="8183" max="8183" width="17.7109375" style="2" customWidth="1"/>
    <col min="8184" max="8184" width="21.28515625" style="2" customWidth="1"/>
    <col min="8185" max="8186" width="0" style="2" hidden="1" customWidth="1"/>
    <col min="8187" max="8433" width="11.5703125" style="2"/>
    <col min="8434" max="8434" width="0" style="2" hidden="1" customWidth="1"/>
    <col min="8435" max="8435" width="15.7109375" style="2" customWidth="1"/>
    <col min="8436" max="8436" width="12.7109375" style="2" customWidth="1"/>
    <col min="8437" max="8437" width="36.42578125" style="2" customWidth="1"/>
    <col min="8438" max="8438" width="15.85546875" style="2" customWidth="1"/>
    <col min="8439" max="8439" width="17.7109375" style="2" customWidth="1"/>
    <col min="8440" max="8440" width="21.28515625" style="2" customWidth="1"/>
    <col min="8441" max="8442" width="0" style="2" hidden="1" customWidth="1"/>
    <col min="8443" max="8689" width="11.5703125" style="2"/>
    <col min="8690" max="8690" width="0" style="2" hidden="1" customWidth="1"/>
    <col min="8691" max="8691" width="15.7109375" style="2" customWidth="1"/>
    <col min="8692" max="8692" width="12.7109375" style="2" customWidth="1"/>
    <col min="8693" max="8693" width="36.42578125" style="2" customWidth="1"/>
    <col min="8694" max="8694" width="15.85546875" style="2" customWidth="1"/>
    <col min="8695" max="8695" width="17.7109375" style="2" customWidth="1"/>
    <col min="8696" max="8696" width="21.28515625" style="2" customWidth="1"/>
    <col min="8697" max="8698" width="0" style="2" hidden="1" customWidth="1"/>
    <col min="8699" max="8945" width="11.5703125" style="2"/>
    <col min="8946" max="8946" width="0" style="2" hidden="1" customWidth="1"/>
    <col min="8947" max="8947" width="15.7109375" style="2" customWidth="1"/>
    <col min="8948" max="8948" width="12.7109375" style="2" customWidth="1"/>
    <col min="8949" max="8949" width="36.42578125" style="2" customWidth="1"/>
    <col min="8950" max="8950" width="15.85546875" style="2" customWidth="1"/>
    <col min="8951" max="8951" width="17.7109375" style="2" customWidth="1"/>
    <col min="8952" max="8952" width="21.28515625" style="2" customWidth="1"/>
    <col min="8953" max="8954" width="0" style="2" hidden="1" customWidth="1"/>
    <col min="8955" max="9201" width="11.5703125" style="2"/>
    <col min="9202" max="9202" width="0" style="2" hidden="1" customWidth="1"/>
    <col min="9203" max="9203" width="15.7109375" style="2" customWidth="1"/>
    <col min="9204" max="9204" width="12.7109375" style="2" customWidth="1"/>
    <col min="9205" max="9205" width="36.42578125" style="2" customWidth="1"/>
    <col min="9206" max="9206" width="15.85546875" style="2" customWidth="1"/>
    <col min="9207" max="9207" width="17.7109375" style="2" customWidth="1"/>
    <col min="9208" max="9208" width="21.28515625" style="2" customWidth="1"/>
    <col min="9209" max="9210" width="0" style="2" hidden="1" customWidth="1"/>
    <col min="9211" max="9457" width="11.5703125" style="2"/>
    <col min="9458" max="9458" width="0" style="2" hidden="1" customWidth="1"/>
    <col min="9459" max="9459" width="15.7109375" style="2" customWidth="1"/>
    <col min="9460" max="9460" width="12.7109375" style="2" customWidth="1"/>
    <col min="9461" max="9461" width="36.42578125" style="2" customWidth="1"/>
    <col min="9462" max="9462" width="15.85546875" style="2" customWidth="1"/>
    <col min="9463" max="9463" width="17.7109375" style="2" customWidth="1"/>
    <col min="9464" max="9464" width="21.28515625" style="2" customWidth="1"/>
    <col min="9465" max="9466" width="0" style="2" hidden="1" customWidth="1"/>
    <col min="9467" max="9713" width="11.5703125" style="2"/>
    <col min="9714" max="9714" width="0" style="2" hidden="1" customWidth="1"/>
    <col min="9715" max="9715" width="15.7109375" style="2" customWidth="1"/>
    <col min="9716" max="9716" width="12.7109375" style="2" customWidth="1"/>
    <col min="9717" max="9717" width="36.42578125" style="2" customWidth="1"/>
    <col min="9718" max="9718" width="15.85546875" style="2" customWidth="1"/>
    <col min="9719" max="9719" width="17.7109375" style="2" customWidth="1"/>
    <col min="9720" max="9720" width="21.28515625" style="2" customWidth="1"/>
    <col min="9721" max="9722" width="0" style="2" hidden="1" customWidth="1"/>
    <col min="9723" max="9969" width="11.5703125" style="2"/>
    <col min="9970" max="9970" width="0" style="2" hidden="1" customWidth="1"/>
    <col min="9971" max="9971" width="15.7109375" style="2" customWidth="1"/>
    <col min="9972" max="9972" width="12.7109375" style="2" customWidth="1"/>
    <col min="9973" max="9973" width="36.42578125" style="2" customWidth="1"/>
    <col min="9974" max="9974" width="15.85546875" style="2" customWidth="1"/>
    <col min="9975" max="9975" width="17.7109375" style="2" customWidth="1"/>
    <col min="9976" max="9976" width="21.28515625" style="2" customWidth="1"/>
    <col min="9977" max="9978" width="0" style="2" hidden="1" customWidth="1"/>
    <col min="9979" max="10225" width="11.5703125" style="2"/>
    <col min="10226" max="10226" width="0" style="2" hidden="1" customWidth="1"/>
    <col min="10227" max="10227" width="15.7109375" style="2" customWidth="1"/>
    <col min="10228" max="10228" width="12.7109375" style="2" customWidth="1"/>
    <col min="10229" max="10229" width="36.42578125" style="2" customWidth="1"/>
    <col min="10230" max="10230" width="15.85546875" style="2" customWidth="1"/>
    <col min="10231" max="10231" width="17.7109375" style="2" customWidth="1"/>
    <col min="10232" max="10232" width="21.28515625" style="2" customWidth="1"/>
    <col min="10233" max="10234" width="0" style="2" hidden="1" customWidth="1"/>
    <col min="10235" max="10481" width="11.5703125" style="2"/>
    <col min="10482" max="10482" width="0" style="2" hidden="1" customWidth="1"/>
    <col min="10483" max="10483" width="15.7109375" style="2" customWidth="1"/>
    <col min="10484" max="10484" width="12.7109375" style="2" customWidth="1"/>
    <col min="10485" max="10485" width="36.42578125" style="2" customWidth="1"/>
    <col min="10486" max="10486" width="15.85546875" style="2" customWidth="1"/>
    <col min="10487" max="10487" width="17.7109375" style="2" customWidth="1"/>
    <col min="10488" max="10488" width="21.28515625" style="2" customWidth="1"/>
    <col min="10489" max="10490" width="0" style="2" hidden="1" customWidth="1"/>
    <col min="10491" max="10737" width="11.5703125" style="2"/>
    <col min="10738" max="10738" width="0" style="2" hidden="1" customWidth="1"/>
    <col min="10739" max="10739" width="15.7109375" style="2" customWidth="1"/>
    <col min="10740" max="10740" width="12.7109375" style="2" customWidth="1"/>
    <col min="10741" max="10741" width="36.42578125" style="2" customWidth="1"/>
    <col min="10742" max="10742" width="15.85546875" style="2" customWidth="1"/>
    <col min="10743" max="10743" width="17.7109375" style="2" customWidth="1"/>
    <col min="10744" max="10744" width="21.28515625" style="2" customWidth="1"/>
    <col min="10745" max="10746" width="0" style="2" hidden="1" customWidth="1"/>
    <col min="10747" max="10993" width="11.5703125" style="2"/>
    <col min="10994" max="10994" width="0" style="2" hidden="1" customWidth="1"/>
    <col min="10995" max="10995" width="15.7109375" style="2" customWidth="1"/>
    <col min="10996" max="10996" width="12.7109375" style="2" customWidth="1"/>
    <col min="10997" max="10997" width="36.42578125" style="2" customWidth="1"/>
    <col min="10998" max="10998" width="15.85546875" style="2" customWidth="1"/>
    <col min="10999" max="10999" width="17.7109375" style="2" customWidth="1"/>
    <col min="11000" max="11000" width="21.28515625" style="2" customWidth="1"/>
    <col min="11001" max="11002" width="0" style="2" hidden="1" customWidth="1"/>
    <col min="11003" max="11249" width="11.5703125" style="2"/>
    <col min="11250" max="11250" width="0" style="2" hidden="1" customWidth="1"/>
    <col min="11251" max="11251" width="15.7109375" style="2" customWidth="1"/>
    <col min="11252" max="11252" width="12.7109375" style="2" customWidth="1"/>
    <col min="11253" max="11253" width="36.42578125" style="2" customWidth="1"/>
    <col min="11254" max="11254" width="15.85546875" style="2" customWidth="1"/>
    <col min="11255" max="11255" width="17.7109375" style="2" customWidth="1"/>
    <col min="11256" max="11256" width="21.28515625" style="2" customWidth="1"/>
    <col min="11257" max="11258" width="0" style="2" hidden="1" customWidth="1"/>
    <col min="11259" max="11505" width="11.5703125" style="2"/>
    <col min="11506" max="11506" width="0" style="2" hidden="1" customWidth="1"/>
    <col min="11507" max="11507" width="15.7109375" style="2" customWidth="1"/>
    <col min="11508" max="11508" width="12.7109375" style="2" customWidth="1"/>
    <col min="11509" max="11509" width="36.42578125" style="2" customWidth="1"/>
    <col min="11510" max="11510" width="15.85546875" style="2" customWidth="1"/>
    <col min="11511" max="11511" width="17.7109375" style="2" customWidth="1"/>
    <col min="11512" max="11512" width="21.28515625" style="2" customWidth="1"/>
    <col min="11513" max="11514" width="0" style="2" hidden="1" customWidth="1"/>
    <col min="11515" max="11761" width="11.5703125" style="2"/>
    <col min="11762" max="11762" width="0" style="2" hidden="1" customWidth="1"/>
    <col min="11763" max="11763" width="15.7109375" style="2" customWidth="1"/>
    <col min="11764" max="11764" width="12.7109375" style="2" customWidth="1"/>
    <col min="11765" max="11765" width="36.42578125" style="2" customWidth="1"/>
    <col min="11766" max="11766" width="15.85546875" style="2" customWidth="1"/>
    <col min="11767" max="11767" width="17.7109375" style="2" customWidth="1"/>
    <col min="11768" max="11768" width="21.28515625" style="2" customWidth="1"/>
    <col min="11769" max="11770" width="0" style="2" hidden="1" customWidth="1"/>
    <col min="11771" max="12017" width="11.5703125" style="2"/>
    <col min="12018" max="12018" width="0" style="2" hidden="1" customWidth="1"/>
    <col min="12019" max="12019" width="15.7109375" style="2" customWidth="1"/>
    <col min="12020" max="12020" width="12.7109375" style="2" customWidth="1"/>
    <col min="12021" max="12021" width="36.42578125" style="2" customWidth="1"/>
    <col min="12022" max="12022" width="15.85546875" style="2" customWidth="1"/>
    <col min="12023" max="12023" width="17.7109375" style="2" customWidth="1"/>
    <col min="12024" max="12024" width="21.28515625" style="2" customWidth="1"/>
    <col min="12025" max="12026" width="0" style="2" hidden="1" customWidth="1"/>
    <col min="12027" max="12273" width="11.5703125" style="2"/>
    <col min="12274" max="12274" width="0" style="2" hidden="1" customWidth="1"/>
    <col min="12275" max="12275" width="15.7109375" style="2" customWidth="1"/>
    <col min="12276" max="12276" width="12.7109375" style="2" customWidth="1"/>
    <col min="12277" max="12277" width="36.42578125" style="2" customWidth="1"/>
    <col min="12278" max="12278" width="15.85546875" style="2" customWidth="1"/>
    <col min="12279" max="12279" width="17.7109375" style="2" customWidth="1"/>
    <col min="12280" max="12280" width="21.28515625" style="2" customWidth="1"/>
    <col min="12281" max="12282" width="0" style="2" hidden="1" customWidth="1"/>
    <col min="12283" max="12529" width="11.5703125" style="2"/>
    <col min="12530" max="12530" width="0" style="2" hidden="1" customWidth="1"/>
    <col min="12531" max="12531" width="15.7109375" style="2" customWidth="1"/>
    <col min="12532" max="12532" width="12.7109375" style="2" customWidth="1"/>
    <col min="12533" max="12533" width="36.42578125" style="2" customWidth="1"/>
    <col min="12534" max="12534" width="15.85546875" style="2" customWidth="1"/>
    <col min="12535" max="12535" width="17.7109375" style="2" customWidth="1"/>
    <col min="12536" max="12536" width="21.28515625" style="2" customWidth="1"/>
    <col min="12537" max="12538" width="0" style="2" hidden="1" customWidth="1"/>
    <col min="12539" max="12785" width="11.5703125" style="2"/>
    <col min="12786" max="12786" width="0" style="2" hidden="1" customWidth="1"/>
    <col min="12787" max="12787" width="15.7109375" style="2" customWidth="1"/>
    <col min="12788" max="12788" width="12.7109375" style="2" customWidth="1"/>
    <col min="12789" max="12789" width="36.42578125" style="2" customWidth="1"/>
    <col min="12790" max="12790" width="15.85546875" style="2" customWidth="1"/>
    <col min="12791" max="12791" width="17.7109375" style="2" customWidth="1"/>
    <col min="12792" max="12792" width="21.28515625" style="2" customWidth="1"/>
    <col min="12793" max="12794" width="0" style="2" hidden="1" customWidth="1"/>
    <col min="12795" max="13041" width="11.5703125" style="2"/>
    <col min="13042" max="13042" width="0" style="2" hidden="1" customWidth="1"/>
    <col min="13043" max="13043" width="15.7109375" style="2" customWidth="1"/>
    <col min="13044" max="13044" width="12.7109375" style="2" customWidth="1"/>
    <col min="13045" max="13045" width="36.42578125" style="2" customWidth="1"/>
    <col min="13046" max="13046" width="15.85546875" style="2" customWidth="1"/>
    <col min="13047" max="13047" width="17.7109375" style="2" customWidth="1"/>
    <col min="13048" max="13048" width="21.28515625" style="2" customWidth="1"/>
    <col min="13049" max="13050" width="0" style="2" hidden="1" customWidth="1"/>
    <col min="13051" max="13297" width="11.5703125" style="2"/>
    <col min="13298" max="13298" width="0" style="2" hidden="1" customWidth="1"/>
    <col min="13299" max="13299" width="15.7109375" style="2" customWidth="1"/>
    <col min="13300" max="13300" width="12.7109375" style="2" customWidth="1"/>
    <col min="13301" max="13301" width="36.42578125" style="2" customWidth="1"/>
    <col min="13302" max="13302" width="15.85546875" style="2" customWidth="1"/>
    <col min="13303" max="13303" width="17.7109375" style="2" customWidth="1"/>
    <col min="13304" max="13304" width="21.28515625" style="2" customWidth="1"/>
    <col min="13305" max="13306" width="0" style="2" hidden="1" customWidth="1"/>
    <col min="13307" max="13553" width="11.5703125" style="2"/>
    <col min="13554" max="13554" width="0" style="2" hidden="1" customWidth="1"/>
    <col min="13555" max="13555" width="15.7109375" style="2" customWidth="1"/>
    <col min="13556" max="13556" width="12.7109375" style="2" customWidth="1"/>
    <col min="13557" max="13557" width="36.42578125" style="2" customWidth="1"/>
    <col min="13558" max="13558" width="15.85546875" style="2" customWidth="1"/>
    <col min="13559" max="13559" width="17.7109375" style="2" customWidth="1"/>
    <col min="13560" max="13560" width="21.28515625" style="2" customWidth="1"/>
    <col min="13561" max="13562" width="0" style="2" hidden="1" customWidth="1"/>
    <col min="13563" max="13809" width="11.5703125" style="2"/>
    <col min="13810" max="13810" width="0" style="2" hidden="1" customWidth="1"/>
    <col min="13811" max="13811" width="15.7109375" style="2" customWidth="1"/>
    <col min="13812" max="13812" width="12.7109375" style="2" customWidth="1"/>
    <col min="13813" max="13813" width="36.42578125" style="2" customWidth="1"/>
    <col min="13814" max="13814" width="15.85546875" style="2" customWidth="1"/>
    <col min="13815" max="13815" width="17.7109375" style="2" customWidth="1"/>
    <col min="13816" max="13816" width="21.28515625" style="2" customWidth="1"/>
    <col min="13817" max="13818" width="0" style="2" hidden="1" customWidth="1"/>
    <col min="13819" max="14065" width="11.5703125" style="2"/>
    <col min="14066" max="14066" width="0" style="2" hidden="1" customWidth="1"/>
    <col min="14067" max="14067" width="15.7109375" style="2" customWidth="1"/>
    <col min="14068" max="14068" width="12.7109375" style="2" customWidth="1"/>
    <col min="14069" max="14069" width="36.42578125" style="2" customWidth="1"/>
    <col min="14070" max="14070" width="15.85546875" style="2" customWidth="1"/>
    <col min="14071" max="14071" width="17.7109375" style="2" customWidth="1"/>
    <col min="14072" max="14072" width="21.28515625" style="2" customWidth="1"/>
    <col min="14073" max="14074" width="0" style="2" hidden="1" customWidth="1"/>
    <col min="14075" max="14321" width="11.5703125" style="2"/>
    <col min="14322" max="14322" width="0" style="2" hidden="1" customWidth="1"/>
    <col min="14323" max="14323" width="15.7109375" style="2" customWidth="1"/>
    <col min="14324" max="14324" width="12.7109375" style="2" customWidth="1"/>
    <col min="14325" max="14325" width="36.42578125" style="2" customWidth="1"/>
    <col min="14326" max="14326" width="15.85546875" style="2" customWidth="1"/>
    <col min="14327" max="14327" width="17.7109375" style="2" customWidth="1"/>
    <col min="14328" max="14328" width="21.28515625" style="2" customWidth="1"/>
    <col min="14329" max="14330" width="0" style="2" hidden="1" customWidth="1"/>
    <col min="14331" max="14577" width="11.5703125" style="2"/>
    <col min="14578" max="14578" width="0" style="2" hidden="1" customWidth="1"/>
    <col min="14579" max="14579" width="15.7109375" style="2" customWidth="1"/>
    <col min="14580" max="14580" width="12.7109375" style="2" customWidth="1"/>
    <col min="14581" max="14581" width="36.42578125" style="2" customWidth="1"/>
    <col min="14582" max="14582" width="15.85546875" style="2" customWidth="1"/>
    <col min="14583" max="14583" width="17.7109375" style="2" customWidth="1"/>
    <col min="14584" max="14584" width="21.28515625" style="2" customWidth="1"/>
    <col min="14585" max="14586" width="0" style="2" hidden="1" customWidth="1"/>
    <col min="14587" max="14833" width="11.5703125" style="2"/>
    <col min="14834" max="14834" width="0" style="2" hidden="1" customWidth="1"/>
    <col min="14835" max="14835" width="15.7109375" style="2" customWidth="1"/>
    <col min="14836" max="14836" width="12.7109375" style="2" customWidth="1"/>
    <col min="14837" max="14837" width="36.42578125" style="2" customWidth="1"/>
    <col min="14838" max="14838" width="15.85546875" style="2" customWidth="1"/>
    <col min="14839" max="14839" width="17.7109375" style="2" customWidth="1"/>
    <col min="14840" max="14840" width="21.28515625" style="2" customWidth="1"/>
    <col min="14841" max="14842" width="0" style="2" hidden="1" customWidth="1"/>
    <col min="14843" max="15089" width="11.5703125" style="2"/>
    <col min="15090" max="15090" width="0" style="2" hidden="1" customWidth="1"/>
    <col min="15091" max="15091" width="15.7109375" style="2" customWidth="1"/>
    <col min="15092" max="15092" width="12.7109375" style="2" customWidth="1"/>
    <col min="15093" max="15093" width="36.42578125" style="2" customWidth="1"/>
    <col min="15094" max="15094" width="15.85546875" style="2" customWidth="1"/>
    <col min="15095" max="15095" width="17.7109375" style="2" customWidth="1"/>
    <col min="15096" max="15096" width="21.28515625" style="2" customWidth="1"/>
    <col min="15097" max="15098" width="0" style="2" hidden="1" customWidth="1"/>
    <col min="15099" max="15345" width="11.5703125" style="2"/>
    <col min="15346" max="15346" width="0" style="2" hidden="1" customWidth="1"/>
    <col min="15347" max="15347" width="15.7109375" style="2" customWidth="1"/>
    <col min="15348" max="15348" width="12.7109375" style="2" customWidth="1"/>
    <col min="15349" max="15349" width="36.42578125" style="2" customWidth="1"/>
    <col min="15350" max="15350" width="15.85546875" style="2" customWidth="1"/>
    <col min="15351" max="15351" width="17.7109375" style="2" customWidth="1"/>
    <col min="15352" max="15352" width="21.28515625" style="2" customWidth="1"/>
    <col min="15353" max="15354" width="0" style="2" hidden="1" customWidth="1"/>
    <col min="15355" max="15601" width="11.5703125" style="2"/>
    <col min="15602" max="15602" width="0" style="2" hidden="1" customWidth="1"/>
    <col min="15603" max="15603" width="15.7109375" style="2" customWidth="1"/>
    <col min="15604" max="15604" width="12.7109375" style="2" customWidth="1"/>
    <col min="15605" max="15605" width="36.42578125" style="2" customWidth="1"/>
    <col min="15606" max="15606" width="15.85546875" style="2" customWidth="1"/>
    <col min="15607" max="15607" width="17.7109375" style="2" customWidth="1"/>
    <col min="15608" max="15608" width="21.28515625" style="2" customWidth="1"/>
    <col min="15609" max="15610" width="0" style="2" hidden="1" customWidth="1"/>
    <col min="15611" max="15857" width="11.5703125" style="2"/>
    <col min="15858" max="15858" width="0" style="2" hidden="1" customWidth="1"/>
    <col min="15859" max="15859" width="15.7109375" style="2" customWidth="1"/>
    <col min="15860" max="15860" width="12.7109375" style="2" customWidth="1"/>
    <col min="15861" max="15861" width="36.42578125" style="2" customWidth="1"/>
    <col min="15862" max="15862" width="15.85546875" style="2" customWidth="1"/>
    <col min="15863" max="15863" width="17.7109375" style="2" customWidth="1"/>
    <col min="15864" max="15864" width="21.28515625" style="2" customWidth="1"/>
    <col min="15865" max="15866" width="0" style="2" hidden="1" customWidth="1"/>
    <col min="15867" max="16113" width="11.5703125" style="2"/>
    <col min="16114" max="16114" width="0" style="2" hidden="1" customWidth="1"/>
    <col min="16115" max="16115" width="15.7109375" style="2" customWidth="1"/>
    <col min="16116" max="16116" width="12.7109375" style="2" customWidth="1"/>
    <col min="16117" max="16117" width="36.42578125" style="2" customWidth="1"/>
    <col min="16118" max="16118" width="15.85546875" style="2" customWidth="1"/>
    <col min="16119" max="16119" width="17.7109375" style="2" customWidth="1"/>
    <col min="16120" max="16120" width="21.28515625" style="2" customWidth="1"/>
    <col min="16121" max="16122" width="0" style="2" hidden="1" customWidth="1"/>
    <col min="16123" max="16384" width="11.5703125" style="2"/>
  </cols>
  <sheetData>
    <row r="1" spans="3:9" ht="43.15" customHeight="1" thickBot="1" x14ac:dyDescent="0.3">
      <c r="C1" s="94" t="s">
        <v>138</v>
      </c>
      <c r="D1" s="95"/>
      <c r="E1" s="95"/>
      <c r="F1" s="95"/>
      <c r="G1" s="95"/>
      <c r="H1" s="95"/>
      <c r="I1" s="130"/>
    </row>
    <row r="2" spans="3:9" ht="24.75" customHeight="1" x14ac:dyDescent="0.25">
      <c r="C2" s="88"/>
      <c r="D2" s="88"/>
      <c r="E2" s="88"/>
      <c r="F2" s="88"/>
      <c r="G2" s="88"/>
    </row>
    <row r="3" spans="3:9" s="1" customFormat="1" ht="23.25" x14ac:dyDescent="0.25">
      <c r="C3" s="93" t="s">
        <v>140</v>
      </c>
      <c r="D3" s="93"/>
      <c r="E3" s="93"/>
      <c r="F3" s="93"/>
      <c r="G3" s="93"/>
      <c r="H3" s="93"/>
    </row>
    <row r="4" spans="3:9" ht="27" thickBot="1" x14ac:dyDescent="0.4">
      <c r="C4" s="5" t="s">
        <v>51</v>
      </c>
      <c r="E4" s="13"/>
      <c r="H4" s="89"/>
      <c r="I4" s="89"/>
    </row>
    <row r="5" spans="3:9" ht="30" customHeight="1" thickBot="1" x14ac:dyDescent="0.4">
      <c r="E5" s="13"/>
      <c r="G5" s="14"/>
      <c r="H5" s="140" t="s">
        <v>50</v>
      </c>
      <c r="I5" s="141"/>
    </row>
    <row r="6" spans="3:9" ht="38.450000000000003" customHeight="1" thickBot="1" x14ac:dyDescent="0.3">
      <c r="C6" s="15" t="s">
        <v>63</v>
      </c>
      <c r="D6" s="16" t="s">
        <v>64</v>
      </c>
      <c r="E6" s="17" t="s">
        <v>65</v>
      </c>
      <c r="F6" s="18" t="s">
        <v>66</v>
      </c>
      <c r="H6" s="90" t="s">
        <v>13</v>
      </c>
      <c r="I6" s="90" t="s">
        <v>14</v>
      </c>
    </row>
    <row r="7" spans="3:9" ht="19.149999999999999" customHeight="1" thickBot="1" x14ac:dyDescent="0.3">
      <c r="C7" s="142" t="s">
        <v>62</v>
      </c>
      <c r="D7" s="143"/>
      <c r="E7" s="143"/>
      <c r="F7" s="144"/>
      <c r="H7" s="53"/>
      <c r="I7" s="53"/>
    </row>
    <row r="8" spans="3:9" ht="30" x14ac:dyDescent="0.25">
      <c r="C8" s="19" t="s">
        <v>126</v>
      </c>
      <c r="D8" s="20" t="s">
        <v>67</v>
      </c>
      <c r="E8" s="21" t="s">
        <v>68</v>
      </c>
      <c r="F8" s="22" t="s">
        <v>69</v>
      </c>
      <c r="H8" s="54">
        <v>2000</v>
      </c>
      <c r="I8" s="57"/>
    </row>
    <row r="9" spans="3:9" ht="32.25" customHeight="1" x14ac:dyDescent="0.25">
      <c r="C9" s="23" t="s">
        <v>127</v>
      </c>
      <c r="D9" s="24" t="s">
        <v>67</v>
      </c>
      <c r="E9" s="25" t="s">
        <v>70</v>
      </c>
      <c r="F9" s="26" t="s">
        <v>71</v>
      </c>
      <c r="H9" s="55">
        <v>4000</v>
      </c>
      <c r="I9" s="58"/>
    </row>
    <row r="10" spans="3:9" ht="61.5" customHeight="1" x14ac:dyDescent="0.25">
      <c r="C10" s="27" t="s">
        <v>72</v>
      </c>
      <c r="D10" s="28" t="s">
        <v>67</v>
      </c>
      <c r="E10" s="23" t="s">
        <v>73</v>
      </c>
      <c r="F10" s="29" t="s">
        <v>74</v>
      </c>
      <c r="H10" s="55">
        <v>6000</v>
      </c>
      <c r="I10" s="58"/>
    </row>
    <row r="11" spans="3:9" ht="61.5" customHeight="1" x14ac:dyDescent="0.25">
      <c r="C11" s="27" t="s">
        <v>75</v>
      </c>
      <c r="D11" s="28" t="s">
        <v>67</v>
      </c>
      <c r="E11" s="23" t="s">
        <v>76</v>
      </c>
      <c r="F11" s="29" t="s">
        <v>74</v>
      </c>
      <c r="H11" s="55">
        <v>3500</v>
      </c>
      <c r="I11" s="58"/>
    </row>
    <row r="12" spans="3:9" ht="29.25" customHeight="1" x14ac:dyDescent="0.25">
      <c r="C12" s="27" t="s">
        <v>77</v>
      </c>
      <c r="D12" s="28" t="s">
        <v>78</v>
      </c>
      <c r="E12" s="23" t="s">
        <v>79</v>
      </c>
      <c r="F12" s="30" t="s">
        <v>80</v>
      </c>
      <c r="H12" s="55">
        <f>1700*9</f>
        <v>15300</v>
      </c>
      <c r="I12" s="58"/>
    </row>
    <row r="13" spans="3:9" ht="29.25" customHeight="1" x14ac:dyDescent="0.25">
      <c r="C13" s="27" t="s">
        <v>81</v>
      </c>
      <c r="D13" s="28" t="s">
        <v>78</v>
      </c>
      <c r="E13" s="23" t="s">
        <v>82</v>
      </c>
      <c r="F13" s="30" t="s">
        <v>80</v>
      </c>
      <c r="H13" s="55">
        <f>1700*12</f>
        <v>20400</v>
      </c>
      <c r="I13" s="58"/>
    </row>
    <row r="14" spans="3:9" ht="29.25" customHeight="1" x14ac:dyDescent="0.25">
      <c r="C14" s="27" t="s">
        <v>83</v>
      </c>
      <c r="D14" s="28" t="s">
        <v>78</v>
      </c>
      <c r="E14" s="23" t="s">
        <v>84</v>
      </c>
      <c r="F14" s="30" t="s">
        <v>80</v>
      </c>
      <c r="H14" s="55">
        <f>1700*15</f>
        <v>25500</v>
      </c>
      <c r="I14" s="58"/>
    </row>
    <row r="15" spans="3:9" ht="72" customHeight="1" x14ac:dyDescent="0.25">
      <c r="C15" s="27" t="s">
        <v>85</v>
      </c>
      <c r="D15" s="28" t="s">
        <v>67</v>
      </c>
      <c r="E15" s="23" t="s">
        <v>86</v>
      </c>
      <c r="F15" s="30" t="s">
        <v>87</v>
      </c>
      <c r="H15" s="55">
        <f>I15*12*0.95</f>
        <v>148200</v>
      </c>
      <c r="I15" s="4">
        <v>13000</v>
      </c>
    </row>
    <row r="16" spans="3:9" ht="72" customHeight="1" x14ac:dyDescent="0.25">
      <c r="C16" s="27" t="s">
        <v>88</v>
      </c>
      <c r="D16" s="28" t="s">
        <v>67</v>
      </c>
      <c r="E16" s="23" t="s">
        <v>89</v>
      </c>
      <c r="F16" s="26" t="s">
        <v>71</v>
      </c>
      <c r="H16" s="55">
        <v>26000</v>
      </c>
      <c r="I16" s="58"/>
    </row>
    <row r="17" spans="3:9" ht="86.25" customHeight="1" thickBot="1" x14ac:dyDescent="0.3">
      <c r="C17" s="31" t="s">
        <v>90</v>
      </c>
      <c r="D17" s="32" t="s">
        <v>91</v>
      </c>
      <c r="E17" s="33" t="s">
        <v>92</v>
      </c>
      <c r="F17" s="34" t="s">
        <v>93</v>
      </c>
      <c r="H17" s="55">
        <v>30000</v>
      </c>
      <c r="I17" s="58"/>
    </row>
    <row r="18" spans="3:9" ht="59.25" customHeight="1" thickBot="1" x14ac:dyDescent="0.3">
      <c r="C18" s="31" t="s">
        <v>94</v>
      </c>
      <c r="D18" s="35" t="s">
        <v>91</v>
      </c>
      <c r="E18" s="36" t="s">
        <v>95</v>
      </c>
      <c r="F18" s="34" t="s">
        <v>93</v>
      </c>
      <c r="H18" s="55">
        <v>40000</v>
      </c>
      <c r="I18" s="58"/>
    </row>
    <row r="19" spans="3:9" ht="99" customHeight="1" thickBot="1" x14ac:dyDescent="0.3">
      <c r="C19" s="31" t="s">
        <v>96</v>
      </c>
      <c r="D19" s="32" t="s">
        <v>91</v>
      </c>
      <c r="E19" s="37" t="s">
        <v>128</v>
      </c>
      <c r="F19" s="34" t="s">
        <v>93</v>
      </c>
      <c r="H19" s="55">
        <v>40000</v>
      </c>
      <c r="I19" s="58"/>
    </row>
    <row r="20" spans="3:9" ht="91.5" customHeight="1" thickBot="1" x14ac:dyDescent="0.3">
      <c r="C20" s="31" t="s">
        <v>97</v>
      </c>
      <c r="D20" s="32" t="s">
        <v>91</v>
      </c>
      <c r="E20" s="37" t="s">
        <v>129</v>
      </c>
      <c r="F20" s="34" t="s">
        <v>93</v>
      </c>
      <c r="H20" s="55">
        <v>50000</v>
      </c>
      <c r="I20" s="58"/>
    </row>
    <row r="21" spans="3:9" ht="91.5" customHeight="1" thickBot="1" x14ac:dyDescent="0.3">
      <c r="C21" s="31" t="s">
        <v>98</v>
      </c>
      <c r="D21" s="32" t="s">
        <v>91</v>
      </c>
      <c r="E21" s="37" t="s">
        <v>135</v>
      </c>
      <c r="F21" s="34" t="s">
        <v>99</v>
      </c>
      <c r="H21" s="55">
        <v>8000</v>
      </c>
      <c r="I21" s="58"/>
    </row>
    <row r="22" spans="3:9" ht="93.75" customHeight="1" thickBot="1" x14ac:dyDescent="0.3">
      <c r="C22" s="31" t="s">
        <v>100</v>
      </c>
      <c r="D22" s="32" t="s">
        <v>91</v>
      </c>
      <c r="E22" s="37" t="s">
        <v>136</v>
      </c>
      <c r="F22" s="34" t="s">
        <v>99</v>
      </c>
      <c r="H22" s="56">
        <v>10000</v>
      </c>
      <c r="I22" s="59"/>
    </row>
    <row r="23" spans="3:9" ht="24.75" customHeight="1" thickBot="1" x14ac:dyDescent="0.3">
      <c r="C23" s="131" t="s">
        <v>101</v>
      </c>
      <c r="D23" s="132"/>
      <c r="E23" s="132"/>
      <c r="F23" s="133"/>
      <c r="H23" s="52"/>
      <c r="I23" s="52"/>
    </row>
    <row r="24" spans="3:9" ht="31.5" customHeight="1" thickBot="1" x14ac:dyDescent="0.3">
      <c r="C24" s="38" t="s">
        <v>102</v>
      </c>
      <c r="D24" s="21" t="s">
        <v>78</v>
      </c>
      <c r="E24" s="21" t="s">
        <v>79</v>
      </c>
      <c r="F24" s="22" t="s">
        <v>80</v>
      </c>
      <c r="H24" s="54">
        <f>1200*9</f>
        <v>10800</v>
      </c>
      <c r="I24" s="57"/>
    </row>
    <row r="25" spans="3:9" ht="31.5" customHeight="1" x14ac:dyDescent="0.25">
      <c r="C25" s="38" t="s">
        <v>103</v>
      </c>
      <c r="D25" s="21" t="s">
        <v>78</v>
      </c>
      <c r="E25" s="21" t="s">
        <v>82</v>
      </c>
      <c r="F25" s="22" t="s">
        <v>80</v>
      </c>
      <c r="H25" s="55">
        <f>1200*12</f>
        <v>14400</v>
      </c>
      <c r="I25" s="58"/>
    </row>
    <row r="26" spans="3:9" ht="31.5" customHeight="1" x14ac:dyDescent="0.25">
      <c r="C26" s="27" t="s">
        <v>104</v>
      </c>
      <c r="D26" s="23" t="s">
        <v>78</v>
      </c>
      <c r="E26" s="23" t="s">
        <v>84</v>
      </c>
      <c r="F26" s="30" t="s">
        <v>80</v>
      </c>
      <c r="H26" s="55">
        <f>1200*15</f>
        <v>18000</v>
      </c>
      <c r="I26" s="58"/>
    </row>
    <row r="27" spans="3:9" ht="48" customHeight="1" thickBot="1" x14ac:dyDescent="0.3">
      <c r="C27" s="39" t="s">
        <v>105</v>
      </c>
      <c r="D27" s="40" t="s">
        <v>91</v>
      </c>
      <c r="E27" s="40" t="s">
        <v>106</v>
      </c>
      <c r="F27" s="41" t="s">
        <v>93</v>
      </c>
      <c r="H27" s="56">
        <f>24*1200</f>
        <v>28800</v>
      </c>
      <c r="I27" s="59"/>
    </row>
    <row r="28" spans="3:9" ht="19.149999999999999" customHeight="1" thickBot="1" x14ac:dyDescent="0.3">
      <c r="C28" s="134" t="s">
        <v>107</v>
      </c>
      <c r="D28" s="135"/>
      <c r="E28" s="135"/>
      <c r="F28" s="136"/>
      <c r="G28" s="51"/>
      <c r="H28" s="52"/>
      <c r="I28" s="52"/>
    </row>
    <row r="29" spans="3:9" ht="45" x14ac:dyDescent="0.25">
      <c r="C29" s="42" t="s">
        <v>108</v>
      </c>
      <c r="D29" s="24" t="s">
        <v>78</v>
      </c>
      <c r="E29" s="43" t="s">
        <v>109</v>
      </c>
      <c r="F29" s="26" t="s">
        <v>110</v>
      </c>
      <c r="H29" s="54">
        <v>1000</v>
      </c>
      <c r="I29" s="57"/>
    </row>
    <row r="30" spans="3:9" ht="60" x14ac:dyDescent="0.25">
      <c r="C30" s="27" t="s">
        <v>111</v>
      </c>
      <c r="D30" s="28" t="s">
        <v>78</v>
      </c>
      <c r="E30" s="23" t="s">
        <v>112</v>
      </c>
      <c r="F30" s="30" t="s">
        <v>113</v>
      </c>
      <c r="H30" s="55">
        <v>3000</v>
      </c>
      <c r="I30" s="58"/>
    </row>
    <row r="31" spans="3:9" ht="60" x14ac:dyDescent="0.25">
      <c r="C31" s="27" t="s">
        <v>114</v>
      </c>
      <c r="D31" s="28" t="s">
        <v>78</v>
      </c>
      <c r="E31" s="23" t="s">
        <v>68</v>
      </c>
      <c r="F31" s="30" t="s">
        <v>113</v>
      </c>
      <c r="H31" s="55">
        <v>5000</v>
      </c>
      <c r="I31" s="58"/>
    </row>
    <row r="32" spans="3:9" ht="45" x14ac:dyDescent="0.25">
      <c r="C32" s="27" t="s">
        <v>115</v>
      </c>
      <c r="D32" s="28" t="s">
        <v>78</v>
      </c>
      <c r="E32" s="23" t="s">
        <v>116</v>
      </c>
      <c r="F32" s="30" t="s">
        <v>117</v>
      </c>
      <c r="H32" s="55">
        <v>6500</v>
      </c>
      <c r="I32" s="58"/>
    </row>
    <row r="33" spans="3:9" ht="60" x14ac:dyDescent="0.25">
      <c r="C33" s="44" t="s">
        <v>118</v>
      </c>
      <c r="D33" s="45" t="s">
        <v>78</v>
      </c>
      <c r="E33" s="46" t="s">
        <v>119</v>
      </c>
      <c r="F33" s="29" t="s">
        <v>120</v>
      </c>
      <c r="H33" s="55">
        <v>15000</v>
      </c>
      <c r="I33" s="58"/>
    </row>
    <row r="34" spans="3:9" ht="60.75" thickBot="1" x14ac:dyDescent="0.3">
      <c r="C34" s="44" t="s">
        <v>131</v>
      </c>
      <c r="D34" s="45" t="s">
        <v>78</v>
      </c>
      <c r="E34" s="46" t="s">
        <v>130</v>
      </c>
      <c r="F34" s="29" t="s">
        <v>120</v>
      </c>
      <c r="H34" s="55">
        <f>5000*5</f>
        <v>25000</v>
      </c>
      <c r="I34" s="58"/>
    </row>
    <row r="35" spans="3:9" ht="91.5" customHeight="1" thickBot="1" x14ac:dyDescent="0.3">
      <c r="C35" s="47" t="s">
        <v>121</v>
      </c>
      <c r="D35" s="48" t="s">
        <v>91</v>
      </c>
      <c r="E35" s="49" t="s">
        <v>133</v>
      </c>
      <c r="F35" s="50" t="s">
        <v>99</v>
      </c>
      <c r="H35" s="55">
        <v>8000</v>
      </c>
      <c r="I35" s="58"/>
    </row>
    <row r="36" spans="3:9" ht="91.5" customHeight="1" thickBot="1" x14ac:dyDescent="0.3">
      <c r="C36" s="31" t="s">
        <v>122</v>
      </c>
      <c r="D36" s="32" t="s">
        <v>91</v>
      </c>
      <c r="E36" s="37" t="s">
        <v>134</v>
      </c>
      <c r="F36" s="34" t="s">
        <v>99</v>
      </c>
      <c r="H36" s="56">
        <v>16000</v>
      </c>
      <c r="I36" s="59"/>
    </row>
    <row r="37" spans="3:9" ht="15.75" customHeight="1" thickBot="1" x14ac:dyDescent="0.3">
      <c r="C37" s="137" t="s">
        <v>123</v>
      </c>
      <c r="D37" s="138"/>
      <c r="E37" s="138"/>
      <c r="F37" s="139"/>
      <c r="G37" s="51"/>
      <c r="H37" s="52"/>
      <c r="I37" s="52"/>
    </row>
    <row r="38" spans="3:9" ht="60" x14ac:dyDescent="0.25">
      <c r="C38" s="38" t="s">
        <v>124</v>
      </c>
      <c r="D38" s="21" t="s">
        <v>78</v>
      </c>
      <c r="E38" s="60" t="s">
        <v>112</v>
      </c>
      <c r="F38" s="22" t="s">
        <v>113</v>
      </c>
      <c r="H38" s="54">
        <v>1500</v>
      </c>
      <c r="I38" s="57"/>
    </row>
    <row r="39" spans="3:9" ht="45" x14ac:dyDescent="0.25">
      <c r="C39" s="27" t="s">
        <v>125</v>
      </c>
      <c r="D39" s="23" t="s">
        <v>78</v>
      </c>
      <c r="E39" s="23" t="s">
        <v>116</v>
      </c>
      <c r="F39" s="30" t="s">
        <v>117</v>
      </c>
      <c r="H39" s="55">
        <v>3500</v>
      </c>
      <c r="I39" s="58"/>
    </row>
    <row r="40" spans="3:9" ht="60.75" thickBot="1" x14ac:dyDescent="0.3">
      <c r="C40" s="39" t="s">
        <v>132</v>
      </c>
      <c r="D40" s="61" t="s">
        <v>78</v>
      </c>
      <c r="E40" s="40" t="s">
        <v>119</v>
      </c>
      <c r="F40" s="41" t="s">
        <v>120</v>
      </c>
      <c r="H40" s="56">
        <v>7500</v>
      </c>
      <c r="I40" s="59"/>
    </row>
    <row r="41" spans="3:9" x14ac:dyDescent="0.25">
      <c r="H41" s="3"/>
      <c r="I41" s="3"/>
    </row>
    <row r="42" spans="3:9" x14ac:dyDescent="0.25">
      <c r="H42" s="3"/>
      <c r="I42" s="3"/>
    </row>
    <row r="43" spans="3:9" x14ac:dyDescent="0.25">
      <c r="H43" s="3"/>
      <c r="I43" s="3"/>
    </row>
    <row r="44" spans="3:9" x14ac:dyDescent="0.25">
      <c r="H44" s="3"/>
      <c r="I44" s="3"/>
    </row>
    <row r="45" spans="3:9" x14ac:dyDescent="0.25">
      <c r="H45" s="3"/>
      <c r="I45" s="3"/>
    </row>
    <row r="46" spans="3:9" x14ac:dyDescent="0.25">
      <c r="H46" s="3"/>
      <c r="I46" s="3"/>
    </row>
    <row r="47" spans="3:9" x14ac:dyDescent="0.25">
      <c r="H47" s="3"/>
      <c r="I47" s="3"/>
    </row>
    <row r="48" spans="3:9" x14ac:dyDescent="0.25">
      <c r="H48" s="3"/>
      <c r="I48" s="3"/>
    </row>
    <row r="49" spans="8:9" x14ac:dyDescent="0.25">
      <c r="H49" s="3"/>
      <c r="I49" s="3"/>
    </row>
    <row r="50" spans="8:9" x14ac:dyDescent="0.25">
      <c r="H50" s="3"/>
      <c r="I50" s="3"/>
    </row>
    <row r="51" spans="8:9" x14ac:dyDescent="0.25">
      <c r="H51" s="3"/>
      <c r="I51" s="3"/>
    </row>
    <row r="52" spans="8:9" x14ac:dyDescent="0.25">
      <c r="H52" s="3"/>
      <c r="I52" s="3"/>
    </row>
    <row r="53" spans="8:9" x14ac:dyDescent="0.25">
      <c r="H53" s="3"/>
      <c r="I53" s="3"/>
    </row>
    <row r="54" spans="8:9" x14ac:dyDescent="0.25">
      <c r="H54" s="3"/>
      <c r="I54" s="3"/>
    </row>
    <row r="55" spans="8:9" x14ac:dyDescent="0.25">
      <c r="H55" s="3"/>
      <c r="I55" s="3"/>
    </row>
    <row r="56" spans="8:9" x14ac:dyDescent="0.25">
      <c r="H56" s="3"/>
      <c r="I56" s="3"/>
    </row>
    <row r="57" spans="8:9" x14ac:dyDescent="0.25">
      <c r="H57" s="3"/>
      <c r="I57" s="3"/>
    </row>
    <row r="58" spans="8:9" x14ac:dyDescent="0.25">
      <c r="H58" s="3"/>
      <c r="I58" s="3"/>
    </row>
    <row r="59" spans="8:9" x14ac:dyDescent="0.25">
      <c r="H59" s="3"/>
      <c r="I59" s="3"/>
    </row>
    <row r="60" spans="8:9" x14ac:dyDescent="0.25">
      <c r="H60" s="3"/>
      <c r="I60" s="3"/>
    </row>
    <row r="61" spans="8:9" x14ac:dyDescent="0.25">
      <c r="H61" s="3"/>
      <c r="I61" s="3"/>
    </row>
    <row r="62" spans="8:9" x14ac:dyDescent="0.25">
      <c r="H62" s="3"/>
      <c r="I62" s="3"/>
    </row>
    <row r="63" spans="8:9" x14ac:dyDescent="0.25">
      <c r="H63" s="3"/>
      <c r="I63" s="3"/>
    </row>
    <row r="64" spans="8:9" x14ac:dyDescent="0.25">
      <c r="H64" s="3"/>
      <c r="I64" s="3"/>
    </row>
    <row r="65" spans="8:9" x14ac:dyDescent="0.25">
      <c r="H65" s="3"/>
      <c r="I65" s="3"/>
    </row>
    <row r="66" spans="8:9" x14ac:dyDescent="0.25">
      <c r="H66" s="3"/>
      <c r="I66" s="3"/>
    </row>
    <row r="67" spans="8:9" x14ac:dyDescent="0.25">
      <c r="H67" s="3"/>
      <c r="I67" s="3"/>
    </row>
    <row r="68" spans="8:9" x14ac:dyDescent="0.25">
      <c r="H68" s="3"/>
      <c r="I68" s="3"/>
    </row>
    <row r="69" spans="8:9" x14ac:dyDescent="0.25">
      <c r="H69" s="3"/>
      <c r="I69" s="3"/>
    </row>
    <row r="70" spans="8:9" x14ac:dyDescent="0.25">
      <c r="H70" s="3"/>
      <c r="I70" s="3"/>
    </row>
    <row r="71" spans="8:9" x14ac:dyDescent="0.25">
      <c r="H71" s="3"/>
      <c r="I71" s="3"/>
    </row>
    <row r="72" spans="8:9" x14ac:dyDescent="0.25">
      <c r="H72" s="3"/>
      <c r="I72" s="3"/>
    </row>
    <row r="73" spans="8:9" x14ac:dyDescent="0.25">
      <c r="H73" s="3"/>
      <c r="I73" s="3"/>
    </row>
    <row r="74" spans="8:9" x14ac:dyDescent="0.25">
      <c r="H74" s="3"/>
      <c r="I74" s="3"/>
    </row>
    <row r="75" spans="8:9" x14ac:dyDescent="0.25">
      <c r="H75" s="3"/>
      <c r="I75" s="3"/>
    </row>
    <row r="76" spans="8:9" x14ac:dyDescent="0.25">
      <c r="H76" s="3"/>
      <c r="I76" s="3"/>
    </row>
    <row r="77" spans="8:9" x14ac:dyDescent="0.25">
      <c r="H77" s="3"/>
      <c r="I77" s="3"/>
    </row>
    <row r="78" spans="8:9" x14ac:dyDescent="0.25">
      <c r="H78" s="3"/>
      <c r="I78" s="3"/>
    </row>
    <row r="79" spans="8:9" x14ac:dyDescent="0.25">
      <c r="H79" s="3"/>
      <c r="I79" s="3"/>
    </row>
    <row r="80" spans="8:9" x14ac:dyDescent="0.25">
      <c r="H80" s="3"/>
      <c r="I80" s="3"/>
    </row>
    <row r="81" spans="8:9" x14ac:dyDescent="0.25">
      <c r="H81" s="3"/>
      <c r="I81" s="3"/>
    </row>
    <row r="82" spans="8:9" x14ac:dyDescent="0.25">
      <c r="H82" s="3"/>
      <c r="I82" s="3"/>
    </row>
    <row r="83" spans="8:9" x14ac:dyDescent="0.25">
      <c r="H83" s="3"/>
      <c r="I83" s="3"/>
    </row>
    <row r="84" spans="8:9" x14ac:dyDescent="0.25">
      <c r="H84" s="3"/>
      <c r="I84" s="3"/>
    </row>
    <row r="85" spans="8:9" x14ac:dyDescent="0.25">
      <c r="H85" s="3"/>
      <c r="I85" s="3"/>
    </row>
    <row r="86" spans="8:9" x14ac:dyDescent="0.25">
      <c r="H86" s="3"/>
      <c r="I86" s="3"/>
    </row>
    <row r="87" spans="8:9" x14ac:dyDescent="0.25">
      <c r="H87" s="3"/>
      <c r="I87" s="3"/>
    </row>
    <row r="88" spans="8:9" x14ac:dyDescent="0.25">
      <c r="H88" s="3"/>
      <c r="I88" s="3"/>
    </row>
    <row r="89" spans="8:9" x14ac:dyDescent="0.25">
      <c r="H89" s="3"/>
      <c r="I89" s="3"/>
    </row>
    <row r="90" spans="8:9" x14ac:dyDescent="0.25">
      <c r="H90" s="3"/>
      <c r="I90" s="3"/>
    </row>
    <row r="91" spans="8:9" x14ac:dyDescent="0.25">
      <c r="H91" s="3"/>
      <c r="I91" s="3"/>
    </row>
    <row r="92" spans="8:9" x14ac:dyDescent="0.25">
      <c r="H92" s="3"/>
      <c r="I92" s="3"/>
    </row>
    <row r="93" spans="8:9" x14ac:dyDescent="0.25">
      <c r="H93" s="3"/>
      <c r="I93" s="3"/>
    </row>
    <row r="94" spans="8:9" x14ac:dyDescent="0.25">
      <c r="H94" s="3"/>
      <c r="I94" s="3"/>
    </row>
    <row r="95" spans="8:9" x14ac:dyDescent="0.25">
      <c r="H95" s="3"/>
      <c r="I95" s="3"/>
    </row>
    <row r="96" spans="8:9" x14ac:dyDescent="0.25">
      <c r="H96" s="3"/>
      <c r="I96" s="3"/>
    </row>
    <row r="97" spans="8:9" x14ac:dyDescent="0.25">
      <c r="H97" s="3"/>
      <c r="I97" s="3"/>
    </row>
    <row r="98" spans="8:9" x14ac:dyDescent="0.25">
      <c r="H98" s="3"/>
      <c r="I98" s="3"/>
    </row>
    <row r="99" spans="8:9" x14ac:dyDescent="0.25">
      <c r="H99" s="3"/>
      <c r="I99" s="3"/>
    </row>
    <row r="100" spans="8:9" x14ac:dyDescent="0.25">
      <c r="H100" s="3"/>
      <c r="I100" s="3"/>
    </row>
    <row r="101" spans="8:9" x14ac:dyDescent="0.25">
      <c r="H101" s="3"/>
      <c r="I101" s="3"/>
    </row>
    <row r="102" spans="8:9" x14ac:dyDescent="0.25">
      <c r="H102" s="3"/>
      <c r="I102" s="3"/>
    </row>
    <row r="103" spans="8:9" x14ac:dyDescent="0.25">
      <c r="H103" s="3"/>
      <c r="I103" s="3"/>
    </row>
    <row r="104" spans="8:9" x14ac:dyDescent="0.25">
      <c r="H104" s="3"/>
      <c r="I104" s="3"/>
    </row>
    <row r="105" spans="8:9" x14ac:dyDescent="0.25">
      <c r="H105" s="3"/>
      <c r="I105" s="3"/>
    </row>
    <row r="106" spans="8:9" x14ac:dyDescent="0.25">
      <c r="H106" s="3"/>
      <c r="I106" s="3"/>
    </row>
    <row r="107" spans="8:9" x14ac:dyDescent="0.25">
      <c r="H107" s="3"/>
      <c r="I107" s="3"/>
    </row>
    <row r="108" spans="8:9" x14ac:dyDescent="0.25">
      <c r="H108" s="3"/>
      <c r="I108" s="3"/>
    </row>
    <row r="109" spans="8:9" x14ac:dyDescent="0.25">
      <c r="H109" s="3"/>
      <c r="I109" s="3"/>
    </row>
    <row r="110" spans="8:9" x14ac:dyDescent="0.25">
      <c r="H110" s="3"/>
      <c r="I110" s="3"/>
    </row>
    <row r="111" spans="8:9" x14ac:dyDescent="0.25">
      <c r="H111" s="3"/>
      <c r="I111" s="3"/>
    </row>
    <row r="112" spans="8:9" x14ac:dyDescent="0.25">
      <c r="H112" s="3"/>
      <c r="I112" s="3"/>
    </row>
    <row r="113" spans="8:9" x14ac:dyDescent="0.25">
      <c r="H113" s="3"/>
      <c r="I113" s="3"/>
    </row>
    <row r="114" spans="8:9" x14ac:dyDescent="0.25">
      <c r="H114" s="3"/>
      <c r="I114" s="3"/>
    </row>
    <row r="115" spans="8:9" x14ac:dyDescent="0.25">
      <c r="H115" s="3"/>
      <c r="I115" s="3"/>
    </row>
    <row r="116" spans="8:9" x14ac:dyDescent="0.25">
      <c r="H116" s="3"/>
      <c r="I116" s="3"/>
    </row>
    <row r="117" spans="8:9" x14ac:dyDescent="0.25">
      <c r="H117" s="3"/>
      <c r="I117" s="3"/>
    </row>
    <row r="118" spans="8:9" x14ac:dyDescent="0.25">
      <c r="H118" s="3"/>
      <c r="I118" s="3"/>
    </row>
    <row r="119" spans="8:9" x14ac:dyDescent="0.25">
      <c r="H119" s="3"/>
      <c r="I119" s="3"/>
    </row>
    <row r="120" spans="8:9" x14ac:dyDescent="0.25">
      <c r="H120" s="3"/>
      <c r="I120" s="3"/>
    </row>
    <row r="121" spans="8:9" x14ac:dyDescent="0.25">
      <c r="H121" s="3"/>
      <c r="I121" s="3"/>
    </row>
    <row r="122" spans="8:9" x14ac:dyDescent="0.25">
      <c r="H122" s="3"/>
      <c r="I122" s="3"/>
    </row>
    <row r="123" spans="8:9" x14ac:dyDescent="0.25">
      <c r="H123" s="3"/>
      <c r="I123" s="3"/>
    </row>
    <row r="124" spans="8:9" x14ac:dyDescent="0.25">
      <c r="H124" s="3"/>
      <c r="I124" s="3"/>
    </row>
    <row r="125" spans="8:9" x14ac:dyDescent="0.25">
      <c r="H125" s="3"/>
      <c r="I125" s="3"/>
    </row>
    <row r="126" spans="8:9" x14ac:dyDescent="0.25">
      <c r="H126" s="3"/>
      <c r="I126" s="3"/>
    </row>
    <row r="127" spans="8:9" x14ac:dyDescent="0.25">
      <c r="H127" s="3"/>
      <c r="I127" s="3"/>
    </row>
    <row r="128" spans="8:9" x14ac:dyDescent="0.25">
      <c r="H128" s="3"/>
      <c r="I128" s="3"/>
    </row>
    <row r="129" spans="8:9" x14ac:dyDescent="0.25">
      <c r="H129" s="3"/>
      <c r="I129" s="3"/>
    </row>
    <row r="130" spans="8:9" x14ac:dyDescent="0.25">
      <c r="H130" s="3"/>
      <c r="I130" s="3"/>
    </row>
    <row r="131" spans="8:9" x14ac:dyDescent="0.25">
      <c r="H131" s="3"/>
      <c r="I131" s="3"/>
    </row>
    <row r="132" spans="8:9" x14ac:dyDescent="0.25">
      <c r="H132" s="3"/>
      <c r="I132" s="3"/>
    </row>
    <row r="133" spans="8:9" x14ac:dyDescent="0.25">
      <c r="H133" s="3"/>
      <c r="I133" s="3"/>
    </row>
    <row r="134" spans="8:9" x14ac:dyDescent="0.25">
      <c r="H134" s="3"/>
      <c r="I134" s="3"/>
    </row>
    <row r="135" spans="8:9" x14ac:dyDescent="0.25">
      <c r="H135" s="3"/>
      <c r="I135" s="3"/>
    </row>
    <row r="136" spans="8:9" x14ac:dyDescent="0.25">
      <c r="H136" s="3"/>
      <c r="I136" s="3"/>
    </row>
    <row r="137" spans="8:9" x14ac:dyDescent="0.25">
      <c r="H137" s="3"/>
      <c r="I137" s="3"/>
    </row>
    <row r="138" spans="8:9" x14ac:dyDescent="0.25">
      <c r="H138" s="3"/>
      <c r="I138" s="3"/>
    </row>
    <row r="139" spans="8:9" x14ac:dyDescent="0.25">
      <c r="H139" s="3"/>
      <c r="I139" s="3"/>
    </row>
    <row r="140" spans="8:9" x14ac:dyDescent="0.25">
      <c r="H140" s="3"/>
      <c r="I140" s="3"/>
    </row>
    <row r="141" spans="8:9" x14ac:dyDescent="0.25">
      <c r="H141" s="3"/>
      <c r="I141" s="3"/>
    </row>
    <row r="142" spans="8:9" x14ac:dyDescent="0.25">
      <c r="H142" s="3"/>
      <c r="I142" s="3"/>
    </row>
    <row r="143" spans="8:9" x14ac:dyDescent="0.25">
      <c r="H143" s="3"/>
      <c r="I143" s="3"/>
    </row>
    <row r="144" spans="8:9" x14ac:dyDescent="0.25">
      <c r="H144" s="3"/>
      <c r="I144" s="3"/>
    </row>
    <row r="145" spans="8:9" x14ac:dyDescent="0.25">
      <c r="H145" s="3"/>
      <c r="I145" s="3"/>
    </row>
    <row r="146" spans="8:9" x14ac:dyDescent="0.25">
      <c r="H146" s="3"/>
      <c r="I146" s="3"/>
    </row>
    <row r="147" spans="8:9" x14ac:dyDescent="0.25">
      <c r="H147" s="3"/>
      <c r="I147" s="3"/>
    </row>
    <row r="148" spans="8:9" x14ac:dyDescent="0.25">
      <c r="H148" s="3"/>
      <c r="I148" s="3"/>
    </row>
    <row r="149" spans="8:9" x14ac:dyDescent="0.25">
      <c r="H149" s="3"/>
      <c r="I149" s="3"/>
    </row>
    <row r="150" spans="8:9" x14ac:dyDescent="0.25">
      <c r="H150" s="3"/>
      <c r="I150" s="3"/>
    </row>
    <row r="151" spans="8:9" x14ac:dyDescent="0.25">
      <c r="H151" s="3"/>
      <c r="I151" s="3"/>
    </row>
    <row r="152" spans="8:9" x14ac:dyDescent="0.25">
      <c r="H152" s="3"/>
      <c r="I152" s="3"/>
    </row>
    <row r="153" spans="8:9" x14ac:dyDescent="0.25">
      <c r="H153" s="3"/>
      <c r="I153" s="3"/>
    </row>
    <row r="154" spans="8:9" x14ac:dyDescent="0.25">
      <c r="H154" s="3"/>
      <c r="I154" s="3"/>
    </row>
    <row r="155" spans="8:9" x14ac:dyDescent="0.25">
      <c r="H155" s="3"/>
      <c r="I155" s="3"/>
    </row>
    <row r="156" spans="8:9" x14ac:dyDescent="0.25">
      <c r="H156" s="3"/>
      <c r="I156" s="3"/>
    </row>
    <row r="157" spans="8:9" x14ac:dyDescent="0.25">
      <c r="H157" s="3"/>
      <c r="I157" s="3"/>
    </row>
    <row r="158" spans="8:9" x14ac:dyDescent="0.25">
      <c r="H158" s="3"/>
      <c r="I158" s="3"/>
    </row>
    <row r="159" spans="8:9" x14ac:dyDescent="0.25">
      <c r="H159" s="3"/>
      <c r="I159" s="3"/>
    </row>
    <row r="160" spans="8:9" x14ac:dyDescent="0.25">
      <c r="H160" s="3"/>
      <c r="I160" s="3"/>
    </row>
    <row r="161" spans="8:9" x14ac:dyDescent="0.25">
      <c r="H161" s="3"/>
      <c r="I161" s="3"/>
    </row>
    <row r="162" spans="8:9" x14ac:dyDescent="0.25">
      <c r="H162" s="3"/>
      <c r="I162" s="3"/>
    </row>
    <row r="163" spans="8:9" x14ac:dyDescent="0.25">
      <c r="H163" s="3"/>
      <c r="I163" s="3"/>
    </row>
    <row r="164" spans="8:9" x14ac:dyDescent="0.25">
      <c r="H164" s="3"/>
      <c r="I164" s="3"/>
    </row>
    <row r="165" spans="8:9" x14ac:dyDescent="0.25">
      <c r="H165" s="3"/>
      <c r="I165" s="3"/>
    </row>
    <row r="166" spans="8:9" x14ac:dyDescent="0.25">
      <c r="H166" s="3"/>
      <c r="I166" s="3"/>
    </row>
    <row r="167" spans="8:9" x14ac:dyDescent="0.25">
      <c r="H167" s="3"/>
      <c r="I167" s="3"/>
    </row>
    <row r="168" spans="8:9" x14ac:dyDescent="0.25">
      <c r="H168" s="3"/>
      <c r="I168" s="3"/>
    </row>
    <row r="169" spans="8:9" x14ac:dyDescent="0.25">
      <c r="H169" s="3"/>
      <c r="I169" s="3"/>
    </row>
    <row r="170" spans="8:9" x14ac:dyDescent="0.25">
      <c r="H170" s="3"/>
      <c r="I170" s="3"/>
    </row>
    <row r="171" spans="8:9" x14ac:dyDescent="0.25">
      <c r="H171" s="3"/>
      <c r="I171" s="3"/>
    </row>
    <row r="172" spans="8:9" x14ac:dyDescent="0.25">
      <c r="H172" s="3"/>
      <c r="I172" s="3"/>
    </row>
    <row r="173" spans="8:9" x14ac:dyDescent="0.25">
      <c r="H173" s="3"/>
      <c r="I173" s="3"/>
    </row>
    <row r="174" spans="8:9" x14ac:dyDescent="0.25">
      <c r="H174" s="3"/>
      <c r="I174" s="3"/>
    </row>
    <row r="175" spans="8:9" x14ac:dyDescent="0.25">
      <c r="H175" s="3"/>
      <c r="I175" s="3"/>
    </row>
    <row r="176" spans="8:9" x14ac:dyDescent="0.25">
      <c r="H176" s="3"/>
      <c r="I176" s="3"/>
    </row>
    <row r="177" spans="8:9" x14ac:dyDescent="0.25">
      <c r="H177" s="3"/>
      <c r="I177" s="3"/>
    </row>
    <row r="178" spans="8:9" x14ac:dyDescent="0.25">
      <c r="H178" s="3"/>
      <c r="I178" s="3"/>
    </row>
    <row r="179" spans="8:9" x14ac:dyDescent="0.25">
      <c r="H179" s="3"/>
      <c r="I179" s="3"/>
    </row>
    <row r="180" spans="8:9" x14ac:dyDescent="0.25">
      <c r="H180" s="3"/>
      <c r="I180" s="3"/>
    </row>
    <row r="181" spans="8:9" x14ac:dyDescent="0.25">
      <c r="H181" s="3"/>
      <c r="I181" s="3"/>
    </row>
    <row r="182" spans="8:9" x14ac:dyDescent="0.25">
      <c r="H182" s="3"/>
      <c r="I182" s="3"/>
    </row>
    <row r="183" spans="8:9" x14ac:dyDescent="0.25">
      <c r="H183" s="3"/>
      <c r="I183" s="3"/>
    </row>
    <row r="184" spans="8:9" x14ac:dyDescent="0.25">
      <c r="H184" s="3"/>
      <c r="I184" s="3"/>
    </row>
    <row r="185" spans="8:9" x14ac:dyDescent="0.25">
      <c r="H185" s="3"/>
      <c r="I185" s="3"/>
    </row>
    <row r="186" spans="8:9" x14ac:dyDescent="0.25">
      <c r="H186" s="3"/>
      <c r="I186" s="3"/>
    </row>
    <row r="187" spans="8:9" x14ac:dyDescent="0.25">
      <c r="H187" s="3"/>
      <c r="I187" s="3"/>
    </row>
    <row r="188" spans="8:9" x14ac:dyDescent="0.25">
      <c r="H188" s="3"/>
      <c r="I188" s="3"/>
    </row>
    <row r="189" spans="8:9" x14ac:dyDescent="0.25">
      <c r="H189" s="3"/>
      <c r="I189" s="3"/>
    </row>
    <row r="190" spans="8:9" x14ac:dyDescent="0.25">
      <c r="H190" s="3"/>
      <c r="I190" s="3"/>
    </row>
    <row r="191" spans="8:9" x14ac:dyDescent="0.25">
      <c r="H191" s="3"/>
      <c r="I191" s="3"/>
    </row>
    <row r="192" spans="8:9" x14ac:dyDescent="0.25">
      <c r="H192" s="3"/>
      <c r="I192" s="3"/>
    </row>
    <row r="193" spans="8:9" x14ac:dyDescent="0.25">
      <c r="H193" s="3"/>
      <c r="I193" s="3"/>
    </row>
    <row r="194" spans="8:9" x14ac:dyDescent="0.25">
      <c r="H194" s="3"/>
      <c r="I194" s="3"/>
    </row>
    <row r="195" spans="8:9" x14ac:dyDescent="0.25">
      <c r="H195" s="3"/>
      <c r="I195" s="3"/>
    </row>
    <row r="196" spans="8:9" x14ac:dyDescent="0.25">
      <c r="H196" s="3"/>
      <c r="I196" s="3"/>
    </row>
    <row r="197" spans="8:9" x14ac:dyDescent="0.25">
      <c r="H197" s="3"/>
      <c r="I197" s="3"/>
    </row>
    <row r="198" spans="8:9" x14ac:dyDescent="0.25">
      <c r="H198" s="3"/>
      <c r="I198" s="3"/>
    </row>
    <row r="199" spans="8:9" x14ac:dyDescent="0.25">
      <c r="H199" s="3"/>
      <c r="I199" s="3"/>
    </row>
    <row r="200" spans="8:9" x14ac:dyDescent="0.25">
      <c r="H200" s="3"/>
      <c r="I200" s="3"/>
    </row>
    <row r="201" spans="8:9" x14ac:dyDescent="0.25">
      <c r="H201" s="3"/>
      <c r="I201" s="3"/>
    </row>
    <row r="202" spans="8:9" x14ac:dyDescent="0.25">
      <c r="H202" s="3"/>
      <c r="I202" s="3"/>
    </row>
    <row r="203" spans="8:9" x14ac:dyDescent="0.25">
      <c r="H203" s="3"/>
      <c r="I203" s="3"/>
    </row>
    <row r="204" spans="8:9" x14ac:dyDescent="0.25">
      <c r="H204" s="3"/>
      <c r="I204" s="3"/>
    </row>
    <row r="205" spans="8:9" x14ac:dyDescent="0.25">
      <c r="H205" s="3"/>
      <c r="I205" s="3"/>
    </row>
    <row r="206" spans="8:9" x14ac:dyDescent="0.25">
      <c r="H206" s="3"/>
      <c r="I206" s="3"/>
    </row>
    <row r="207" spans="8:9" x14ac:dyDescent="0.25">
      <c r="H207" s="3"/>
      <c r="I207" s="3"/>
    </row>
    <row r="208" spans="8:9" x14ac:dyDescent="0.25">
      <c r="H208" s="3"/>
      <c r="I208" s="3"/>
    </row>
    <row r="209" spans="8:9" x14ac:dyDescent="0.25">
      <c r="H209" s="3"/>
      <c r="I209" s="3"/>
    </row>
    <row r="210" spans="8:9" x14ac:dyDescent="0.25">
      <c r="H210" s="3"/>
      <c r="I210" s="3"/>
    </row>
    <row r="211" spans="8:9" x14ac:dyDescent="0.25">
      <c r="H211" s="3"/>
      <c r="I211" s="3"/>
    </row>
    <row r="212" spans="8:9" x14ac:dyDescent="0.25">
      <c r="H212" s="3"/>
      <c r="I212" s="3"/>
    </row>
    <row r="213" spans="8:9" x14ac:dyDescent="0.25">
      <c r="H213" s="3"/>
      <c r="I213" s="3"/>
    </row>
    <row r="214" spans="8:9" x14ac:dyDescent="0.25">
      <c r="H214" s="3"/>
      <c r="I214" s="3"/>
    </row>
    <row r="215" spans="8:9" x14ac:dyDescent="0.25">
      <c r="H215" s="3"/>
      <c r="I215" s="3"/>
    </row>
    <row r="216" spans="8:9" x14ac:dyDescent="0.25">
      <c r="H216" s="3"/>
      <c r="I216" s="3"/>
    </row>
    <row r="217" spans="8:9" x14ac:dyDescent="0.25">
      <c r="H217" s="3"/>
      <c r="I217" s="3"/>
    </row>
    <row r="218" spans="8:9" x14ac:dyDescent="0.25">
      <c r="H218" s="3"/>
      <c r="I218" s="3"/>
    </row>
    <row r="219" spans="8:9" x14ac:dyDescent="0.25">
      <c r="H219" s="3"/>
      <c r="I219" s="3"/>
    </row>
    <row r="220" spans="8:9" x14ac:dyDescent="0.25">
      <c r="H220" s="3"/>
      <c r="I220" s="3"/>
    </row>
    <row r="221" spans="8:9" x14ac:dyDescent="0.25">
      <c r="H221" s="3"/>
      <c r="I221" s="3"/>
    </row>
    <row r="222" spans="8:9" x14ac:dyDescent="0.25">
      <c r="H222" s="3"/>
      <c r="I222" s="3"/>
    </row>
    <row r="223" spans="8:9" x14ac:dyDescent="0.25">
      <c r="H223" s="3"/>
      <c r="I223" s="3"/>
    </row>
    <row r="224" spans="8:9" x14ac:dyDescent="0.25">
      <c r="H224" s="3"/>
      <c r="I224" s="3"/>
    </row>
    <row r="225" spans="8:9" x14ac:dyDescent="0.25">
      <c r="H225" s="3"/>
      <c r="I225" s="3"/>
    </row>
    <row r="226" spans="8:9" x14ac:dyDescent="0.25">
      <c r="H226" s="3"/>
      <c r="I226" s="3"/>
    </row>
    <row r="227" spans="8:9" x14ac:dyDescent="0.25">
      <c r="H227" s="3"/>
      <c r="I227" s="3"/>
    </row>
    <row r="228" spans="8:9" x14ac:dyDescent="0.25">
      <c r="H228" s="3"/>
      <c r="I228" s="3"/>
    </row>
    <row r="229" spans="8:9" x14ac:dyDescent="0.25">
      <c r="H229" s="3"/>
      <c r="I229" s="3"/>
    </row>
    <row r="230" spans="8:9" x14ac:dyDescent="0.25">
      <c r="H230" s="3"/>
      <c r="I230" s="3"/>
    </row>
    <row r="231" spans="8:9" x14ac:dyDescent="0.25">
      <c r="H231" s="3"/>
      <c r="I231" s="3"/>
    </row>
    <row r="232" spans="8:9" x14ac:dyDescent="0.25">
      <c r="H232" s="3"/>
      <c r="I232" s="3"/>
    </row>
    <row r="233" spans="8:9" x14ac:dyDescent="0.25">
      <c r="H233" s="3"/>
      <c r="I233" s="3"/>
    </row>
    <row r="234" spans="8:9" x14ac:dyDescent="0.25">
      <c r="H234" s="3"/>
      <c r="I234" s="3"/>
    </row>
    <row r="235" spans="8:9" x14ac:dyDescent="0.25">
      <c r="H235" s="3"/>
      <c r="I235" s="3"/>
    </row>
    <row r="236" spans="8:9" x14ac:dyDescent="0.25">
      <c r="H236" s="3"/>
      <c r="I236" s="3"/>
    </row>
    <row r="237" spans="8:9" x14ac:dyDescent="0.25">
      <c r="H237" s="3"/>
      <c r="I237" s="3"/>
    </row>
    <row r="238" spans="8:9" x14ac:dyDescent="0.25">
      <c r="H238" s="3"/>
      <c r="I238" s="3"/>
    </row>
    <row r="239" spans="8:9" x14ac:dyDescent="0.25">
      <c r="H239" s="3"/>
      <c r="I239" s="3"/>
    </row>
    <row r="240" spans="8:9" x14ac:dyDescent="0.25">
      <c r="H240" s="3"/>
      <c r="I240" s="3"/>
    </row>
    <row r="241" spans="8:9" x14ac:dyDescent="0.25">
      <c r="H241" s="3"/>
      <c r="I241" s="3"/>
    </row>
    <row r="242" spans="8:9" x14ac:dyDescent="0.25">
      <c r="H242" s="3"/>
      <c r="I242" s="3"/>
    </row>
    <row r="243" spans="8:9" x14ac:dyDescent="0.25">
      <c r="H243" s="3"/>
      <c r="I243" s="3"/>
    </row>
    <row r="244" spans="8:9" x14ac:dyDescent="0.25">
      <c r="H244" s="3"/>
      <c r="I244" s="3"/>
    </row>
    <row r="245" spans="8:9" x14ac:dyDescent="0.25">
      <c r="H245" s="3"/>
      <c r="I245" s="3"/>
    </row>
    <row r="246" spans="8:9" x14ac:dyDescent="0.25">
      <c r="H246" s="3"/>
      <c r="I246" s="3"/>
    </row>
    <row r="247" spans="8:9" x14ac:dyDescent="0.25">
      <c r="H247" s="3"/>
      <c r="I247" s="3"/>
    </row>
    <row r="248" spans="8:9" x14ac:dyDescent="0.25">
      <c r="H248" s="3"/>
      <c r="I248" s="3"/>
    </row>
    <row r="249" spans="8:9" x14ac:dyDescent="0.25">
      <c r="H249" s="3"/>
      <c r="I249" s="3"/>
    </row>
    <row r="250" spans="8:9" x14ac:dyDescent="0.25">
      <c r="H250" s="3"/>
      <c r="I250" s="3"/>
    </row>
    <row r="251" spans="8:9" x14ac:dyDescent="0.25">
      <c r="H251" s="3"/>
      <c r="I251" s="3"/>
    </row>
    <row r="252" spans="8:9" x14ac:dyDescent="0.25">
      <c r="H252" s="3"/>
      <c r="I252" s="3"/>
    </row>
    <row r="253" spans="8:9" x14ac:dyDescent="0.25">
      <c r="H253" s="3"/>
      <c r="I253" s="3"/>
    </row>
    <row r="254" spans="8:9" x14ac:dyDescent="0.25">
      <c r="H254" s="3"/>
      <c r="I254" s="3"/>
    </row>
    <row r="255" spans="8:9" x14ac:dyDescent="0.25">
      <c r="H255" s="3"/>
      <c r="I255" s="3"/>
    </row>
    <row r="256" spans="8:9" x14ac:dyDescent="0.25">
      <c r="H256" s="3"/>
      <c r="I256" s="3"/>
    </row>
    <row r="257" spans="8:9" x14ac:dyDescent="0.25">
      <c r="H257" s="3"/>
      <c r="I257" s="3"/>
    </row>
    <row r="258" spans="8:9" x14ac:dyDescent="0.25">
      <c r="H258" s="3"/>
      <c r="I258" s="3"/>
    </row>
    <row r="259" spans="8:9" x14ac:dyDescent="0.25">
      <c r="H259" s="3"/>
      <c r="I259" s="3"/>
    </row>
    <row r="260" spans="8:9" x14ac:dyDescent="0.25">
      <c r="H260" s="3"/>
      <c r="I260" s="3"/>
    </row>
    <row r="261" spans="8:9" x14ac:dyDescent="0.25">
      <c r="H261" s="3"/>
      <c r="I261" s="3"/>
    </row>
    <row r="262" spans="8:9" x14ac:dyDescent="0.25">
      <c r="H262" s="3"/>
      <c r="I262" s="3"/>
    </row>
    <row r="263" spans="8:9" x14ac:dyDescent="0.25">
      <c r="H263" s="3"/>
      <c r="I263" s="3"/>
    </row>
    <row r="264" spans="8:9" x14ac:dyDescent="0.25">
      <c r="H264" s="3"/>
      <c r="I264" s="3"/>
    </row>
    <row r="265" spans="8:9" x14ac:dyDescent="0.25">
      <c r="H265" s="3"/>
      <c r="I265" s="3"/>
    </row>
    <row r="266" spans="8:9" x14ac:dyDescent="0.25">
      <c r="H266" s="3"/>
      <c r="I266" s="3"/>
    </row>
    <row r="267" spans="8:9" x14ac:dyDescent="0.25">
      <c r="H267" s="3"/>
      <c r="I267" s="3"/>
    </row>
    <row r="268" spans="8:9" x14ac:dyDescent="0.25">
      <c r="H268" s="3"/>
      <c r="I268" s="3"/>
    </row>
    <row r="269" spans="8:9" x14ac:dyDescent="0.25">
      <c r="H269" s="3"/>
      <c r="I269" s="3"/>
    </row>
    <row r="270" spans="8:9" x14ac:dyDescent="0.25">
      <c r="H270" s="3"/>
      <c r="I270" s="3"/>
    </row>
    <row r="271" spans="8:9" x14ac:dyDescent="0.25">
      <c r="H271" s="3"/>
      <c r="I271" s="3"/>
    </row>
    <row r="272" spans="8:9" x14ac:dyDescent="0.25">
      <c r="H272" s="3"/>
      <c r="I272" s="3"/>
    </row>
    <row r="273" spans="8:9" x14ac:dyDescent="0.25">
      <c r="H273" s="3"/>
      <c r="I273" s="3"/>
    </row>
    <row r="274" spans="8:9" x14ac:dyDescent="0.25">
      <c r="H274" s="3"/>
      <c r="I274" s="3"/>
    </row>
    <row r="275" spans="8:9" x14ac:dyDescent="0.25">
      <c r="H275" s="3"/>
      <c r="I275" s="3"/>
    </row>
    <row r="276" spans="8:9" x14ac:dyDescent="0.25">
      <c r="H276" s="3"/>
      <c r="I276" s="3"/>
    </row>
    <row r="277" spans="8:9" x14ac:dyDescent="0.25">
      <c r="H277" s="3"/>
      <c r="I277" s="3"/>
    </row>
    <row r="278" spans="8:9" x14ac:dyDescent="0.25">
      <c r="H278" s="3"/>
      <c r="I278" s="3"/>
    </row>
    <row r="279" spans="8:9" x14ac:dyDescent="0.25">
      <c r="H279" s="3"/>
      <c r="I279" s="3"/>
    </row>
    <row r="280" spans="8:9" x14ac:dyDescent="0.25">
      <c r="H280" s="3"/>
      <c r="I280" s="3"/>
    </row>
    <row r="281" spans="8:9" x14ac:dyDescent="0.25">
      <c r="H281" s="3"/>
      <c r="I281" s="3"/>
    </row>
    <row r="282" spans="8:9" x14ac:dyDescent="0.25">
      <c r="H282" s="3"/>
      <c r="I282" s="3"/>
    </row>
    <row r="283" spans="8:9" x14ac:dyDescent="0.25">
      <c r="H283" s="3"/>
      <c r="I283" s="3"/>
    </row>
    <row r="284" spans="8:9" x14ac:dyDescent="0.25">
      <c r="H284" s="3"/>
      <c r="I284" s="3"/>
    </row>
    <row r="285" spans="8:9" x14ac:dyDescent="0.25">
      <c r="H285" s="3"/>
      <c r="I285" s="3"/>
    </row>
    <row r="286" spans="8:9" x14ac:dyDescent="0.25">
      <c r="H286" s="3"/>
      <c r="I286" s="3"/>
    </row>
    <row r="287" spans="8:9" x14ac:dyDescent="0.25">
      <c r="H287" s="3"/>
      <c r="I287" s="3"/>
    </row>
    <row r="288" spans="8:9" x14ac:dyDescent="0.25">
      <c r="H288" s="3"/>
      <c r="I288" s="3"/>
    </row>
    <row r="289" spans="8:9" x14ac:dyDescent="0.25">
      <c r="H289" s="3"/>
      <c r="I289" s="3"/>
    </row>
    <row r="290" spans="8:9" x14ac:dyDescent="0.25">
      <c r="H290" s="3"/>
      <c r="I290" s="3"/>
    </row>
    <row r="291" spans="8:9" x14ac:dyDescent="0.25">
      <c r="H291" s="3"/>
      <c r="I291" s="3"/>
    </row>
    <row r="292" spans="8:9" x14ac:dyDescent="0.25">
      <c r="H292" s="3"/>
      <c r="I292" s="3"/>
    </row>
    <row r="293" spans="8:9" x14ac:dyDescent="0.25">
      <c r="H293" s="3"/>
      <c r="I293" s="3"/>
    </row>
    <row r="294" spans="8:9" x14ac:dyDescent="0.25">
      <c r="H294" s="3"/>
      <c r="I294" s="3"/>
    </row>
    <row r="295" spans="8:9" x14ac:dyDescent="0.25">
      <c r="H295" s="3"/>
      <c r="I295" s="3"/>
    </row>
    <row r="296" spans="8:9" x14ac:dyDescent="0.25">
      <c r="H296" s="3"/>
      <c r="I296" s="3"/>
    </row>
    <row r="297" spans="8:9" x14ac:dyDescent="0.25">
      <c r="H297" s="3"/>
      <c r="I297" s="3"/>
    </row>
    <row r="298" spans="8:9" x14ac:dyDescent="0.25">
      <c r="H298" s="3"/>
      <c r="I298" s="3"/>
    </row>
    <row r="299" spans="8:9" x14ac:dyDescent="0.25">
      <c r="H299" s="3"/>
      <c r="I299" s="3"/>
    </row>
    <row r="300" spans="8:9" x14ac:dyDescent="0.25">
      <c r="H300" s="3"/>
      <c r="I300" s="3"/>
    </row>
    <row r="301" spans="8:9" x14ac:dyDescent="0.25">
      <c r="H301" s="3"/>
      <c r="I301" s="3"/>
    </row>
    <row r="302" spans="8:9" x14ac:dyDescent="0.25">
      <c r="H302" s="3"/>
      <c r="I302" s="3"/>
    </row>
    <row r="303" spans="8:9" x14ac:dyDescent="0.25">
      <c r="H303" s="3"/>
      <c r="I303" s="3"/>
    </row>
    <row r="304" spans="8:9" x14ac:dyDescent="0.25">
      <c r="H304" s="3"/>
      <c r="I304" s="3"/>
    </row>
    <row r="305" spans="8:9" x14ac:dyDescent="0.25">
      <c r="H305" s="3"/>
      <c r="I305" s="3"/>
    </row>
    <row r="306" spans="8:9" x14ac:dyDescent="0.25">
      <c r="H306" s="3"/>
      <c r="I306" s="3"/>
    </row>
    <row r="307" spans="8:9" x14ac:dyDescent="0.25">
      <c r="H307" s="3"/>
      <c r="I307" s="3"/>
    </row>
    <row r="308" spans="8:9" x14ac:dyDescent="0.25">
      <c r="H308" s="3"/>
      <c r="I308" s="3"/>
    </row>
    <row r="309" spans="8:9" x14ac:dyDescent="0.25">
      <c r="H309" s="3"/>
      <c r="I309" s="3"/>
    </row>
    <row r="310" spans="8:9" x14ac:dyDescent="0.25">
      <c r="H310" s="3"/>
      <c r="I310" s="3"/>
    </row>
    <row r="311" spans="8:9" x14ac:dyDescent="0.25">
      <c r="H311" s="3"/>
      <c r="I311" s="3"/>
    </row>
    <row r="312" spans="8:9" x14ac:dyDescent="0.25">
      <c r="H312" s="3"/>
      <c r="I312" s="3"/>
    </row>
    <row r="313" spans="8:9" x14ac:dyDescent="0.25">
      <c r="H313" s="3"/>
      <c r="I313" s="3"/>
    </row>
    <row r="314" spans="8:9" x14ac:dyDescent="0.25">
      <c r="H314" s="3"/>
      <c r="I314" s="3"/>
    </row>
    <row r="315" spans="8:9" x14ac:dyDescent="0.25">
      <c r="H315" s="3"/>
      <c r="I315" s="3"/>
    </row>
    <row r="316" spans="8:9" x14ac:dyDescent="0.25">
      <c r="H316" s="3"/>
      <c r="I316" s="3"/>
    </row>
    <row r="317" spans="8:9" x14ac:dyDescent="0.25">
      <c r="H317" s="3"/>
      <c r="I317" s="3"/>
    </row>
    <row r="318" spans="8:9" x14ac:dyDescent="0.25">
      <c r="H318" s="3"/>
      <c r="I318" s="3"/>
    </row>
    <row r="319" spans="8:9" x14ac:dyDescent="0.25">
      <c r="H319" s="3"/>
      <c r="I319" s="3"/>
    </row>
    <row r="320" spans="8:9" x14ac:dyDescent="0.25">
      <c r="H320" s="3"/>
      <c r="I320" s="3"/>
    </row>
    <row r="321" spans="8:9" x14ac:dyDescent="0.25">
      <c r="H321" s="3"/>
      <c r="I321" s="3"/>
    </row>
    <row r="322" spans="8:9" x14ac:dyDescent="0.25">
      <c r="H322" s="3"/>
      <c r="I322" s="3"/>
    </row>
    <row r="323" spans="8:9" x14ac:dyDescent="0.25">
      <c r="H323" s="3"/>
      <c r="I323" s="3"/>
    </row>
    <row r="324" spans="8:9" x14ac:dyDescent="0.25">
      <c r="H324" s="3"/>
      <c r="I324" s="3"/>
    </row>
    <row r="325" spans="8:9" x14ac:dyDescent="0.25">
      <c r="H325" s="3"/>
      <c r="I325" s="3"/>
    </row>
    <row r="326" spans="8:9" x14ac:dyDescent="0.25">
      <c r="H326" s="3"/>
      <c r="I326" s="3"/>
    </row>
    <row r="327" spans="8:9" x14ac:dyDescent="0.25">
      <c r="H327" s="3"/>
      <c r="I327" s="3"/>
    </row>
    <row r="328" spans="8:9" x14ac:dyDescent="0.25">
      <c r="H328" s="3"/>
      <c r="I328" s="3"/>
    </row>
    <row r="329" spans="8:9" x14ac:dyDescent="0.25">
      <c r="H329" s="3"/>
      <c r="I329" s="3"/>
    </row>
    <row r="330" spans="8:9" x14ac:dyDescent="0.25">
      <c r="H330" s="3"/>
      <c r="I330" s="3"/>
    </row>
    <row r="331" spans="8:9" x14ac:dyDescent="0.25">
      <c r="H331" s="3"/>
      <c r="I331" s="3"/>
    </row>
    <row r="332" spans="8:9" x14ac:dyDescent="0.25">
      <c r="H332" s="3"/>
      <c r="I332" s="3"/>
    </row>
    <row r="333" spans="8:9" x14ac:dyDescent="0.25">
      <c r="H333" s="3"/>
      <c r="I333" s="3"/>
    </row>
    <row r="334" spans="8:9" x14ac:dyDescent="0.25">
      <c r="H334" s="3"/>
      <c r="I334" s="3"/>
    </row>
    <row r="335" spans="8:9" x14ac:dyDescent="0.25">
      <c r="H335" s="3"/>
      <c r="I335" s="3"/>
    </row>
    <row r="336" spans="8:9" x14ac:dyDescent="0.25">
      <c r="H336" s="3"/>
      <c r="I336" s="3"/>
    </row>
    <row r="337" spans="8:9" x14ac:dyDescent="0.25">
      <c r="H337" s="3"/>
      <c r="I337" s="3"/>
    </row>
    <row r="338" spans="8:9" x14ac:dyDescent="0.25">
      <c r="H338" s="3"/>
      <c r="I338" s="3"/>
    </row>
    <row r="339" spans="8:9" x14ac:dyDescent="0.25">
      <c r="H339" s="3"/>
      <c r="I339" s="3"/>
    </row>
    <row r="340" spans="8:9" x14ac:dyDescent="0.25">
      <c r="H340" s="3"/>
      <c r="I340" s="3"/>
    </row>
    <row r="341" spans="8:9" x14ac:dyDescent="0.25">
      <c r="H341" s="3"/>
      <c r="I341" s="3"/>
    </row>
    <row r="342" spans="8:9" x14ac:dyDescent="0.25">
      <c r="H342" s="3"/>
      <c r="I342" s="3"/>
    </row>
    <row r="343" spans="8:9" x14ac:dyDescent="0.25">
      <c r="H343" s="3"/>
      <c r="I343" s="3"/>
    </row>
    <row r="344" spans="8:9" x14ac:dyDescent="0.25">
      <c r="H344" s="3"/>
      <c r="I344" s="3"/>
    </row>
    <row r="345" spans="8:9" x14ac:dyDescent="0.25">
      <c r="H345" s="3"/>
      <c r="I345" s="3"/>
    </row>
    <row r="346" spans="8:9" x14ac:dyDescent="0.25">
      <c r="H346" s="3"/>
      <c r="I346" s="3"/>
    </row>
    <row r="347" spans="8:9" x14ac:dyDescent="0.25">
      <c r="H347" s="3"/>
      <c r="I347" s="3"/>
    </row>
    <row r="348" spans="8:9" x14ac:dyDescent="0.25">
      <c r="H348" s="3"/>
      <c r="I348" s="3"/>
    </row>
    <row r="349" spans="8:9" x14ac:dyDescent="0.25">
      <c r="H349" s="3"/>
      <c r="I349" s="3"/>
    </row>
    <row r="350" spans="8:9" x14ac:dyDescent="0.25">
      <c r="H350" s="3"/>
      <c r="I350" s="3"/>
    </row>
    <row r="351" spans="8:9" x14ac:dyDescent="0.25">
      <c r="H351" s="3"/>
      <c r="I351" s="3"/>
    </row>
    <row r="352" spans="8:9" x14ac:dyDescent="0.25">
      <c r="H352" s="3"/>
      <c r="I352" s="3"/>
    </row>
    <row r="353" spans="8:9" x14ac:dyDescent="0.25">
      <c r="H353" s="3"/>
      <c r="I353" s="3"/>
    </row>
    <row r="354" spans="8:9" x14ac:dyDescent="0.25">
      <c r="H354" s="3"/>
      <c r="I354" s="3"/>
    </row>
    <row r="355" spans="8:9" x14ac:dyDescent="0.25">
      <c r="H355" s="3"/>
      <c r="I355" s="3"/>
    </row>
    <row r="356" spans="8:9" x14ac:dyDescent="0.25">
      <c r="H356" s="3"/>
      <c r="I356" s="3"/>
    </row>
    <row r="357" spans="8:9" x14ac:dyDescent="0.25">
      <c r="H357" s="3"/>
      <c r="I357" s="3"/>
    </row>
    <row r="358" spans="8:9" x14ac:dyDescent="0.25">
      <c r="H358" s="3"/>
      <c r="I358" s="3"/>
    </row>
    <row r="359" spans="8:9" x14ac:dyDescent="0.25">
      <c r="H359" s="3"/>
      <c r="I359" s="3"/>
    </row>
    <row r="360" spans="8:9" x14ac:dyDescent="0.25">
      <c r="H360" s="3"/>
      <c r="I360" s="3"/>
    </row>
    <row r="361" spans="8:9" x14ac:dyDescent="0.25">
      <c r="H361" s="3"/>
      <c r="I361" s="3"/>
    </row>
    <row r="362" spans="8:9" x14ac:dyDescent="0.25">
      <c r="H362" s="3"/>
      <c r="I362" s="3"/>
    </row>
    <row r="363" spans="8:9" x14ac:dyDescent="0.25">
      <c r="H363" s="3"/>
      <c r="I363" s="3"/>
    </row>
    <row r="364" spans="8:9" x14ac:dyDescent="0.25">
      <c r="H364" s="3"/>
      <c r="I364" s="3"/>
    </row>
    <row r="365" spans="8:9" x14ac:dyDescent="0.25">
      <c r="H365" s="3"/>
      <c r="I365" s="3"/>
    </row>
    <row r="366" spans="8:9" x14ac:dyDescent="0.25">
      <c r="H366" s="3"/>
      <c r="I366" s="3"/>
    </row>
    <row r="367" spans="8:9" x14ac:dyDescent="0.25">
      <c r="H367" s="3"/>
      <c r="I367" s="3"/>
    </row>
    <row r="368" spans="8:9" x14ac:dyDescent="0.25">
      <c r="H368" s="3"/>
      <c r="I368" s="3"/>
    </row>
    <row r="369" spans="8:9" x14ac:dyDescent="0.25">
      <c r="H369" s="3"/>
      <c r="I369" s="3"/>
    </row>
    <row r="370" spans="8:9" x14ac:dyDescent="0.25">
      <c r="H370" s="3"/>
      <c r="I370" s="3"/>
    </row>
    <row r="371" spans="8:9" x14ac:dyDescent="0.25">
      <c r="H371" s="3"/>
      <c r="I371" s="3"/>
    </row>
    <row r="372" spans="8:9" x14ac:dyDescent="0.25">
      <c r="H372" s="3"/>
      <c r="I372" s="3"/>
    </row>
    <row r="373" spans="8:9" x14ac:dyDescent="0.25">
      <c r="H373" s="3"/>
      <c r="I373" s="3"/>
    </row>
    <row r="374" spans="8:9" x14ac:dyDescent="0.25">
      <c r="H374" s="3"/>
      <c r="I374" s="3"/>
    </row>
    <row r="375" spans="8:9" x14ac:dyDescent="0.25">
      <c r="H375" s="3"/>
      <c r="I375" s="3"/>
    </row>
    <row r="376" spans="8:9" x14ac:dyDescent="0.25">
      <c r="H376" s="3"/>
      <c r="I376" s="3"/>
    </row>
    <row r="377" spans="8:9" x14ac:dyDescent="0.25">
      <c r="H377" s="3"/>
      <c r="I377" s="3"/>
    </row>
    <row r="378" spans="8:9" x14ac:dyDescent="0.25">
      <c r="H378" s="3"/>
      <c r="I378" s="3"/>
    </row>
    <row r="379" spans="8:9" x14ac:dyDescent="0.25">
      <c r="H379" s="3"/>
      <c r="I379" s="3"/>
    </row>
    <row r="380" spans="8:9" x14ac:dyDescent="0.25">
      <c r="H380" s="3"/>
      <c r="I380" s="3"/>
    </row>
    <row r="381" spans="8:9" x14ac:dyDescent="0.25">
      <c r="H381" s="3"/>
      <c r="I381" s="3"/>
    </row>
    <row r="382" spans="8:9" x14ac:dyDescent="0.25">
      <c r="H382" s="3"/>
      <c r="I382" s="3"/>
    </row>
    <row r="383" spans="8:9" x14ac:dyDescent="0.25">
      <c r="H383" s="3"/>
      <c r="I383" s="3"/>
    </row>
    <row r="384" spans="8:9" x14ac:dyDescent="0.25">
      <c r="H384" s="3"/>
      <c r="I384" s="3"/>
    </row>
    <row r="385" spans="8:9" x14ac:dyDescent="0.25">
      <c r="H385" s="3"/>
      <c r="I385" s="3"/>
    </row>
    <row r="386" spans="8:9" x14ac:dyDescent="0.25">
      <c r="H386" s="3"/>
      <c r="I386" s="3"/>
    </row>
    <row r="387" spans="8:9" x14ac:dyDescent="0.25">
      <c r="H387" s="3"/>
      <c r="I387" s="3"/>
    </row>
    <row r="388" spans="8:9" x14ac:dyDescent="0.25">
      <c r="H388" s="3"/>
      <c r="I388" s="3"/>
    </row>
    <row r="389" spans="8:9" x14ac:dyDescent="0.25">
      <c r="H389" s="3"/>
      <c r="I389" s="3"/>
    </row>
    <row r="390" spans="8:9" x14ac:dyDescent="0.25">
      <c r="H390" s="3"/>
      <c r="I390" s="3"/>
    </row>
    <row r="391" spans="8:9" x14ac:dyDescent="0.25">
      <c r="H391" s="3"/>
      <c r="I391" s="3"/>
    </row>
    <row r="392" spans="8:9" x14ac:dyDescent="0.25">
      <c r="H392" s="3"/>
      <c r="I392" s="3"/>
    </row>
    <row r="393" spans="8:9" x14ac:dyDescent="0.25">
      <c r="H393" s="3"/>
      <c r="I393" s="3"/>
    </row>
    <row r="394" spans="8:9" x14ac:dyDescent="0.25">
      <c r="H394" s="3"/>
      <c r="I394" s="3"/>
    </row>
    <row r="395" spans="8:9" x14ac:dyDescent="0.25">
      <c r="H395" s="3"/>
      <c r="I395" s="3"/>
    </row>
    <row r="396" spans="8:9" x14ac:dyDescent="0.25">
      <c r="H396" s="3"/>
      <c r="I396" s="3"/>
    </row>
    <row r="397" spans="8:9" x14ac:dyDescent="0.25">
      <c r="H397" s="3"/>
      <c r="I397" s="3"/>
    </row>
    <row r="398" spans="8:9" x14ac:dyDescent="0.25">
      <c r="H398" s="3"/>
      <c r="I398" s="3"/>
    </row>
    <row r="399" spans="8:9" x14ac:dyDescent="0.25">
      <c r="H399" s="3"/>
      <c r="I399" s="3"/>
    </row>
    <row r="400" spans="8:9" x14ac:dyDescent="0.25">
      <c r="H400" s="3"/>
      <c r="I400" s="3"/>
    </row>
    <row r="401" spans="8:9" x14ac:dyDescent="0.25">
      <c r="H401" s="3"/>
      <c r="I401" s="3"/>
    </row>
    <row r="402" spans="8:9" x14ac:dyDescent="0.25">
      <c r="H402" s="3"/>
      <c r="I402" s="3"/>
    </row>
    <row r="403" spans="8:9" x14ac:dyDescent="0.25">
      <c r="H403" s="3"/>
      <c r="I403" s="3"/>
    </row>
    <row r="404" spans="8:9" x14ac:dyDescent="0.25">
      <c r="H404" s="3"/>
      <c r="I404" s="3"/>
    </row>
    <row r="405" spans="8:9" x14ac:dyDescent="0.25">
      <c r="H405" s="3"/>
      <c r="I405" s="3"/>
    </row>
    <row r="406" spans="8:9" x14ac:dyDescent="0.25">
      <c r="H406" s="3"/>
      <c r="I406" s="3"/>
    </row>
    <row r="407" spans="8:9" x14ac:dyDescent="0.25">
      <c r="H407" s="3"/>
      <c r="I407" s="3"/>
    </row>
    <row r="408" spans="8:9" x14ac:dyDescent="0.25">
      <c r="H408" s="3"/>
      <c r="I408" s="3"/>
    </row>
    <row r="409" spans="8:9" x14ac:dyDescent="0.25">
      <c r="H409" s="3"/>
      <c r="I409" s="3"/>
    </row>
    <row r="410" spans="8:9" x14ac:dyDescent="0.25">
      <c r="H410" s="3"/>
      <c r="I410" s="3"/>
    </row>
    <row r="411" spans="8:9" x14ac:dyDescent="0.25">
      <c r="H411" s="3"/>
      <c r="I411" s="3"/>
    </row>
    <row r="412" spans="8:9" x14ac:dyDescent="0.25">
      <c r="H412" s="3"/>
      <c r="I412" s="3"/>
    </row>
    <row r="413" spans="8:9" x14ac:dyDescent="0.25">
      <c r="H413" s="3"/>
      <c r="I413" s="3"/>
    </row>
    <row r="414" spans="8:9" x14ac:dyDescent="0.25">
      <c r="H414" s="3"/>
      <c r="I414" s="3"/>
    </row>
    <row r="415" spans="8:9" x14ac:dyDescent="0.25">
      <c r="H415" s="3"/>
      <c r="I415" s="3"/>
    </row>
    <row r="416" spans="8:9" x14ac:dyDescent="0.25">
      <c r="H416" s="3"/>
      <c r="I416" s="3"/>
    </row>
    <row r="417" spans="8:9" x14ac:dyDescent="0.25">
      <c r="H417" s="3"/>
      <c r="I417" s="3"/>
    </row>
    <row r="418" spans="8:9" x14ac:dyDescent="0.25">
      <c r="H418" s="3"/>
      <c r="I418" s="3"/>
    </row>
    <row r="419" spans="8:9" x14ac:dyDescent="0.25">
      <c r="H419" s="3"/>
      <c r="I419" s="3"/>
    </row>
    <row r="420" spans="8:9" x14ac:dyDescent="0.25">
      <c r="H420" s="3"/>
      <c r="I420" s="3"/>
    </row>
    <row r="421" spans="8:9" x14ac:dyDescent="0.25">
      <c r="H421" s="3"/>
      <c r="I421" s="3"/>
    </row>
    <row r="422" spans="8:9" x14ac:dyDescent="0.25">
      <c r="H422" s="3"/>
      <c r="I422" s="3"/>
    </row>
    <row r="423" spans="8:9" x14ac:dyDescent="0.25">
      <c r="H423" s="3"/>
      <c r="I423" s="3"/>
    </row>
    <row r="424" spans="8:9" x14ac:dyDescent="0.25">
      <c r="H424" s="3"/>
      <c r="I424" s="3"/>
    </row>
    <row r="425" spans="8:9" x14ac:dyDescent="0.25">
      <c r="H425" s="3"/>
      <c r="I425" s="3"/>
    </row>
    <row r="426" spans="8:9" x14ac:dyDescent="0.25">
      <c r="H426" s="3"/>
      <c r="I426" s="3"/>
    </row>
    <row r="427" spans="8:9" x14ac:dyDescent="0.25">
      <c r="H427" s="3"/>
      <c r="I427" s="3"/>
    </row>
    <row r="428" spans="8:9" x14ac:dyDescent="0.25">
      <c r="H428" s="3"/>
      <c r="I428" s="3"/>
    </row>
    <row r="429" spans="8:9" x14ac:dyDescent="0.25">
      <c r="H429" s="3"/>
      <c r="I429" s="3"/>
    </row>
    <row r="430" spans="8:9" x14ac:dyDescent="0.25">
      <c r="H430" s="3"/>
      <c r="I430" s="3"/>
    </row>
    <row r="431" spans="8:9" x14ac:dyDescent="0.25">
      <c r="H431" s="3"/>
      <c r="I431" s="3"/>
    </row>
    <row r="432" spans="8:9" x14ac:dyDescent="0.25">
      <c r="H432" s="3"/>
      <c r="I432" s="3"/>
    </row>
    <row r="433" spans="8:9" x14ac:dyDescent="0.25">
      <c r="H433" s="3"/>
      <c r="I433" s="3"/>
    </row>
    <row r="434" spans="8:9" x14ac:dyDescent="0.25">
      <c r="H434" s="3"/>
      <c r="I434" s="3"/>
    </row>
    <row r="435" spans="8:9" x14ac:dyDescent="0.25">
      <c r="H435" s="3"/>
      <c r="I435" s="3"/>
    </row>
    <row r="436" spans="8:9" x14ac:dyDescent="0.25">
      <c r="H436" s="3"/>
      <c r="I436" s="3"/>
    </row>
    <row r="437" spans="8:9" x14ac:dyDescent="0.25">
      <c r="H437" s="3"/>
      <c r="I437" s="3"/>
    </row>
    <row r="438" spans="8:9" x14ac:dyDescent="0.25">
      <c r="H438" s="3"/>
      <c r="I438" s="3"/>
    </row>
    <row r="439" spans="8:9" x14ac:dyDescent="0.25">
      <c r="H439" s="3"/>
      <c r="I439" s="3"/>
    </row>
    <row r="440" spans="8:9" x14ac:dyDescent="0.25">
      <c r="H440" s="3"/>
      <c r="I440" s="3"/>
    </row>
    <row r="441" spans="8:9" x14ac:dyDescent="0.25">
      <c r="H441" s="3"/>
      <c r="I441" s="3"/>
    </row>
    <row r="442" spans="8:9" x14ac:dyDescent="0.25">
      <c r="H442" s="3"/>
      <c r="I442" s="3"/>
    </row>
    <row r="443" spans="8:9" x14ac:dyDescent="0.25">
      <c r="H443" s="3"/>
      <c r="I443" s="3"/>
    </row>
    <row r="444" spans="8:9" x14ac:dyDescent="0.25">
      <c r="H444" s="3"/>
      <c r="I444" s="3"/>
    </row>
    <row r="445" spans="8:9" x14ac:dyDescent="0.25">
      <c r="H445" s="3"/>
      <c r="I445" s="3"/>
    </row>
    <row r="446" spans="8:9" x14ac:dyDescent="0.25">
      <c r="H446" s="3"/>
      <c r="I446" s="3"/>
    </row>
    <row r="447" spans="8:9" x14ac:dyDescent="0.25">
      <c r="H447" s="3"/>
      <c r="I447" s="3"/>
    </row>
    <row r="448" spans="8:9" x14ac:dyDescent="0.25">
      <c r="H448" s="3"/>
      <c r="I448" s="3"/>
    </row>
    <row r="449" spans="8:9" x14ac:dyDescent="0.25">
      <c r="H449" s="3"/>
      <c r="I449" s="3"/>
    </row>
    <row r="450" spans="8:9" x14ac:dyDescent="0.25">
      <c r="H450" s="3"/>
      <c r="I450" s="3"/>
    </row>
    <row r="451" spans="8:9" x14ac:dyDescent="0.25">
      <c r="H451" s="3"/>
      <c r="I451" s="3"/>
    </row>
    <row r="452" spans="8:9" x14ac:dyDescent="0.25">
      <c r="H452" s="3"/>
      <c r="I452" s="3"/>
    </row>
    <row r="453" spans="8:9" x14ac:dyDescent="0.25">
      <c r="H453" s="3"/>
      <c r="I453" s="3"/>
    </row>
    <row r="454" spans="8:9" x14ac:dyDescent="0.25">
      <c r="H454" s="3"/>
      <c r="I454" s="3"/>
    </row>
    <row r="455" spans="8:9" x14ac:dyDescent="0.25">
      <c r="H455" s="3"/>
      <c r="I455" s="3"/>
    </row>
    <row r="456" spans="8:9" x14ac:dyDescent="0.25">
      <c r="H456" s="3"/>
      <c r="I456" s="3"/>
    </row>
    <row r="457" spans="8:9" x14ac:dyDescent="0.25">
      <c r="H457" s="3"/>
      <c r="I457" s="3"/>
    </row>
    <row r="458" spans="8:9" x14ac:dyDescent="0.25">
      <c r="H458" s="3"/>
      <c r="I458" s="3"/>
    </row>
    <row r="459" spans="8:9" x14ac:dyDescent="0.25">
      <c r="H459" s="3"/>
      <c r="I459" s="3"/>
    </row>
    <row r="460" spans="8:9" x14ac:dyDescent="0.25">
      <c r="H460" s="3"/>
      <c r="I460" s="3"/>
    </row>
    <row r="461" spans="8:9" x14ac:dyDescent="0.25">
      <c r="H461" s="3"/>
      <c r="I461" s="3"/>
    </row>
    <row r="462" spans="8:9" x14ac:dyDescent="0.25">
      <c r="H462" s="3"/>
      <c r="I462" s="3"/>
    </row>
    <row r="463" spans="8:9" x14ac:dyDescent="0.25">
      <c r="H463" s="3"/>
      <c r="I463" s="3"/>
    </row>
    <row r="464" spans="8:9" x14ac:dyDescent="0.25">
      <c r="H464" s="3"/>
      <c r="I464" s="3"/>
    </row>
    <row r="465" spans="8:9" x14ac:dyDescent="0.25">
      <c r="H465" s="3"/>
      <c r="I465" s="3"/>
    </row>
    <row r="466" spans="8:9" x14ac:dyDescent="0.25">
      <c r="H466" s="3"/>
      <c r="I466" s="3"/>
    </row>
    <row r="467" spans="8:9" x14ac:dyDescent="0.25">
      <c r="H467" s="3"/>
      <c r="I467" s="3"/>
    </row>
    <row r="468" spans="8:9" x14ac:dyDescent="0.25">
      <c r="H468" s="3"/>
      <c r="I468" s="3"/>
    </row>
    <row r="469" spans="8:9" x14ac:dyDescent="0.25">
      <c r="H469" s="3"/>
      <c r="I469" s="3"/>
    </row>
    <row r="470" spans="8:9" x14ac:dyDescent="0.25">
      <c r="H470" s="3"/>
      <c r="I470" s="3"/>
    </row>
    <row r="471" spans="8:9" x14ac:dyDescent="0.25">
      <c r="H471" s="3"/>
      <c r="I471" s="3"/>
    </row>
    <row r="472" spans="8:9" x14ac:dyDescent="0.25">
      <c r="H472" s="3"/>
      <c r="I472" s="3"/>
    </row>
    <row r="473" spans="8:9" x14ac:dyDescent="0.25">
      <c r="H473" s="3"/>
      <c r="I473" s="3"/>
    </row>
    <row r="474" spans="8:9" x14ac:dyDescent="0.25">
      <c r="H474" s="3"/>
      <c r="I474" s="3"/>
    </row>
    <row r="475" spans="8:9" x14ac:dyDescent="0.25">
      <c r="H475" s="3"/>
      <c r="I475" s="3"/>
    </row>
  </sheetData>
  <mergeCells count="7">
    <mergeCell ref="C3:H3"/>
    <mergeCell ref="C1:I1"/>
    <mergeCell ref="C23:F23"/>
    <mergeCell ref="C28:F28"/>
    <mergeCell ref="C37:F37"/>
    <mergeCell ref="H5:I5"/>
    <mergeCell ref="C7:F7"/>
  </mergeCells>
  <phoneticPr fontId="5" type="noConversion"/>
  <printOptions horizontalCentered="1"/>
  <pageMargins left="0.31496062992125984" right="0.31496062992125984" top="0.55118110236220474" bottom="0.35433070866141736" header="0" footer="0"/>
  <pageSetup paperSize="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956DD3D974134E8D306D9141599EB6" ma:contentTypeVersion="10" ma:contentTypeDescription="Crée un document." ma:contentTypeScope="" ma:versionID="18e58dfc774be74085f97992323b585f">
  <xsd:schema xmlns:xsd="http://www.w3.org/2001/XMLSchema" xmlns:xs="http://www.w3.org/2001/XMLSchema" xmlns:p="http://schemas.microsoft.com/office/2006/metadata/properties" xmlns:ns2="c03a0d55-4c17-4600-a79c-20fa9fb4e3ee" xmlns:ns3="b1404f8a-c59b-47a4-bd4a-55c8feac4231" targetNamespace="http://schemas.microsoft.com/office/2006/metadata/properties" ma:root="true" ma:fieldsID="b8754e016f527945d6b42500c0d62464" ns2:_="" ns3:_="">
    <xsd:import namespace="c03a0d55-4c17-4600-a79c-20fa9fb4e3ee"/>
    <xsd:import namespace="b1404f8a-c59b-47a4-bd4a-55c8feac42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a0d55-4c17-4600-a79c-20fa9fb4e3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404f8a-c59b-47a4-bd4a-55c8feac423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309621-896B-424F-A522-38DA87A63AB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672FCF-1995-4EC9-9D44-E87CA3C405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E4F7C9-74DD-409D-AA33-D6C6843FAB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a0d55-4c17-4600-a79c-20fa9fb4e3ee"/>
    <ds:schemaRef ds:uri="b1404f8a-c59b-47a4-bd4a-55c8feac42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TARIFS GOLF</vt:lpstr>
      <vt:lpstr>TARIFS ACADEMIE</vt:lpstr>
      <vt:lpstr>'TARIFS ACADEMIE'!Zone_d_impression</vt:lpstr>
      <vt:lpstr>'TARIFS GOLF'!Zone_d_impression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Sylvia CONZATTI</cp:lastModifiedBy>
  <cp:lastPrinted>2021-08-24T03:59:33Z</cp:lastPrinted>
  <dcterms:created xsi:type="dcterms:W3CDTF">2021-08-04T22:59:56Z</dcterms:created>
  <dcterms:modified xsi:type="dcterms:W3CDTF">2021-09-09T00:07:24Z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0x0101002B956DD3D974134E8D306D9141599EB6</vt:lpwstr>
  </property>
</Properties>
</file>